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05" yWindow="375" windowWidth="10170" windowHeight="7650" tabRatio="883" activeTab="7"/>
  </bookViews>
  <sheets>
    <sheet name="Астана" sheetId="6" r:id="rId1"/>
    <sheet name="Алматы" sheetId="14" r:id="rId2"/>
    <sheet name="Кульсары" sheetId="20" r:id="rId3"/>
    <sheet name="Атырау" sheetId="15" r:id="rId4"/>
    <sheet name="Актау, Жанаозен" sheetId="8" r:id="rId5"/>
    <sheet name="Актобе" sheetId="21" r:id="rId6"/>
    <sheet name="Уральск, Аксай" sheetId="9" r:id="rId7"/>
    <sheet name="Петропавловск" sheetId="7" r:id="rId8"/>
  </sheets>
  <calcPr calcId="171027" refMode="R1C1"/>
</workbook>
</file>

<file path=xl/calcChain.xml><?xml version="1.0" encoding="utf-8"?>
<calcChain xmlns="http://schemas.openxmlformats.org/spreadsheetml/2006/main">
  <c r="G40" i="21" l="1"/>
  <c r="G39" i="21"/>
  <c r="C39" i="21"/>
  <c r="G38" i="21"/>
  <c r="C38" i="21"/>
  <c r="G37" i="21"/>
  <c r="C37" i="21"/>
  <c r="G36" i="21"/>
  <c r="C36" i="21"/>
  <c r="G35" i="21"/>
  <c r="F35" i="21"/>
  <c r="F36" i="21" s="1"/>
  <c r="C35" i="21"/>
  <c r="G29" i="21"/>
  <c r="G28" i="21"/>
  <c r="C28" i="21"/>
  <c r="G27" i="21"/>
  <c r="C27" i="21"/>
  <c r="G26" i="21"/>
  <c r="C26" i="21"/>
  <c r="G25" i="21"/>
  <c r="F25" i="21"/>
  <c r="F26" i="21" s="1"/>
  <c r="C25" i="21"/>
  <c r="G24" i="21"/>
  <c r="C24" i="21"/>
  <c r="F27" i="21" l="1"/>
  <c r="F37" i="21"/>
  <c r="F28" i="21" l="1"/>
  <c r="F38" i="21"/>
  <c r="F29" i="21" l="1"/>
  <c r="F39" i="21"/>
  <c r="F40" i="21" l="1"/>
  <c r="G41" i="20" l="1"/>
  <c r="G40" i="20"/>
  <c r="C40" i="20"/>
  <c r="G39" i="20"/>
  <c r="C39" i="20"/>
  <c r="G38" i="20"/>
  <c r="C38" i="20"/>
  <c r="G37" i="20"/>
  <c r="C37" i="20"/>
  <c r="G36" i="20"/>
  <c r="C36" i="20"/>
  <c r="G30" i="20"/>
  <c r="G29" i="20"/>
  <c r="C29" i="20"/>
  <c r="G28" i="20"/>
  <c r="C28" i="20"/>
  <c r="G27" i="20"/>
  <c r="C27" i="20"/>
  <c r="G26" i="20"/>
  <c r="C26" i="20"/>
  <c r="G25" i="20"/>
  <c r="C25" i="20"/>
  <c r="G45" i="14" l="1"/>
  <c r="G44" i="14"/>
  <c r="C44" i="14"/>
  <c r="G43" i="14"/>
  <c r="C43" i="14"/>
  <c r="G42" i="14"/>
  <c r="C42" i="14"/>
  <c r="G41" i="14"/>
  <c r="C41" i="14"/>
  <c r="G40" i="14"/>
  <c r="F40" i="14"/>
  <c r="F41" i="14" s="1"/>
  <c r="F42" i="14" s="1"/>
  <c r="F43" i="14" s="1"/>
  <c r="F44" i="14" s="1"/>
  <c r="F45" i="14" s="1"/>
  <c r="C40" i="14"/>
  <c r="G33" i="14"/>
  <c r="G32" i="14"/>
  <c r="C32" i="14"/>
  <c r="G31" i="14"/>
  <c r="C31" i="14"/>
  <c r="G30" i="14"/>
  <c r="C30" i="14"/>
  <c r="G29" i="14"/>
  <c r="C29" i="14"/>
  <c r="G28" i="14"/>
  <c r="F28" i="14"/>
  <c r="F29" i="14" s="1"/>
  <c r="F30" i="14" s="1"/>
  <c r="F31" i="14" s="1"/>
  <c r="F32" i="14" s="1"/>
  <c r="F33" i="14" s="1"/>
  <c r="C28" i="14"/>
  <c r="F25" i="9" l="1"/>
  <c r="I81" i="7" l="1"/>
  <c r="I80" i="7"/>
  <c r="I79" i="7"/>
  <c r="I78" i="7"/>
  <c r="I77" i="7"/>
  <c r="I76" i="7"/>
  <c r="I73" i="7"/>
  <c r="I72" i="7"/>
  <c r="I71" i="7"/>
  <c r="I70" i="7"/>
  <c r="I69" i="7"/>
  <c r="I68" i="7"/>
  <c r="I67" i="7"/>
  <c r="I59" i="7"/>
  <c r="I58" i="7"/>
  <c r="I57" i="7"/>
  <c r="I56" i="7"/>
  <c r="I55" i="7"/>
  <c r="I54" i="7"/>
  <c r="I53" i="7"/>
  <c r="G40" i="9" l="1"/>
  <c r="G39" i="9"/>
  <c r="G38" i="9"/>
  <c r="G37" i="9"/>
  <c r="G36" i="9"/>
  <c r="G35" i="9"/>
  <c r="G42" i="7"/>
  <c r="G41" i="7"/>
  <c r="G40" i="7"/>
  <c r="G39" i="7"/>
  <c r="G38" i="7"/>
  <c r="G37" i="7"/>
  <c r="G41" i="6"/>
  <c r="G40" i="6"/>
  <c r="G39" i="6"/>
  <c r="G38" i="6"/>
  <c r="G37" i="6"/>
  <c r="G36" i="6"/>
  <c r="G41" i="8"/>
  <c r="G40" i="8"/>
  <c r="C40" i="8"/>
  <c r="G39" i="8"/>
  <c r="C39" i="8"/>
  <c r="G38" i="8"/>
  <c r="C38" i="8"/>
  <c r="G37" i="8"/>
  <c r="C37" i="8"/>
  <c r="G36" i="8"/>
  <c r="C36" i="8"/>
  <c r="G30" i="8"/>
  <c r="G29" i="8"/>
  <c r="C29" i="8"/>
  <c r="G28" i="8"/>
  <c r="C28" i="8"/>
  <c r="G27" i="8"/>
  <c r="C27" i="8"/>
  <c r="G26" i="8"/>
  <c r="C26" i="8"/>
  <c r="G25" i="8"/>
  <c r="C25" i="8"/>
  <c r="C40" i="15"/>
  <c r="C39" i="15"/>
  <c r="C38" i="15"/>
  <c r="C37" i="15"/>
  <c r="G36" i="15"/>
  <c r="C36" i="15"/>
  <c r="G30" i="15"/>
  <c r="G29" i="15"/>
  <c r="C29" i="15"/>
  <c r="G28" i="15"/>
  <c r="C28" i="15"/>
  <c r="G27" i="15"/>
  <c r="C27" i="15"/>
  <c r="G26" i="15"/>
  <c r="C26" i="15"/>
  <c r="G25" i="15"/>
  <c r="C25" i="15"/>
  <c r="I50" i="7"/>
  <c r="I49" i="7"/>
  <c r="I48" i="7"/>
  <c r="I47" i="7"/>
  <c r="I46" i="7"/>
  <c r="C41" i="7"/>
  <c r="C40" i="7"/>
  <c r="C39" i="7"/>
  <c r="C38" i="7"/>
  <c r="F37" i="7"/>
  <c r="F38" i="7" s="1"/>
  <c r="I38" i="7" s="1"/>
  <c r="C37" i="7"/>
  <c r="I36" i="7"/>
  <c r="G31" i="7"/>
  <c r="G30" i="7"/>
  <c r="C30" i="7"/>
  <c r="G29" i="7"/>
  <c r="C29" i="7"/>
  <c r="G28" i="7"/>
  <c r="C28" i="7"/>
  <c r="G27" i="7"/>
  <c r="F27" i="7"/>
  <c r="F28" i="7" s="1"/>
  <c r="C27" i="7"/>
  <c r="I26" i="7"/>
  <c r="G26" i="7"/>
  <c r="C26" i="7"/>
  <c r="I25" i="7"/>
  <c r="I20" i="7"/>
  <c r="I19" i="7"/>
  <c r="I18" i="7"/>
  <c r="I17" i="7"/>
  <c r="I16" i="7"/>
  <c r="I15" i="7"/>
  <c r="C40" i="6"/>
  <c r="C39" i="6"/>
  <c r="C38" i="6"/>
  <c r="C37" i="6"/>
  <c r="F37" i="6"/>
  <c r="C36" i="6"/>
  <c r="G30" i="6"/>
  <c r="G29" i="6"/>
  <c r="C29" i="6"/>
  <c r="G28" i="6"/>
  <c r="C28" i="6"/>
  <c r="G27" i="6"/>
  <c r="C27" i="6"/>
  <c r="G26" i="6"/>
  <c r="F26" i="6"/>
  <c r="F27" i="6" s="1"/>
  <c r="C26" i="6"/>
  <c r="G25" i="6"/>
  <c r="C25" i="6"/>
  <c r="G29" i="9"/>
  <c r="G28" i="9"/>
  <c r="G27" i="9"/>
  <c r="G26" i="9"/>
  <c r="G25" i="9"/>
  <c r="G24" i="9"/>
  <c r="C39" i="9"/>
  <c r="C38" i="9"/>
  <c r="C37" i="9"/>
  <c r="C36" i="9"/>
  <c r="F35" i="9"/>
  <c r="C35" i="9"/>
  <c r="C28" i="9"/>
  <c r="C27" i="9"/>
  <c r="C26" i="9"/>
  <c r="C25" i="9"/>
  <c r="C24" i="9"/>
  <c r="F36" i="9" l="1"/>
  <c r="F26" i="9"/>
  <c r="F39" i="7"/>
  <c r="I39" i="7" s="1"/>
  <c r="F29" i="7"/>
  <c r="I29" i="7" s="1"/>
  <c r="I28" i="7"/>
  <c r="I27" i="7"/>
  <c r="I37" i="7"/>
  <c r="F28" i="6"/>
  <c r="F38" i="6"/>
  <c r="F37" i="9" l="1"/>
  <c r="F38" i="9" s="1"/>
  <c r="F27" i="9"/>
  <c r="F30" i="7"/>
  <c r="I30" i="7" s="1"/>
  <c r="F40" i="7"/>
  <c r="I40" i="7" s="1"/>
  <c r="F29" i="6"/>
  <c r="F39" i="6"/>
  <c r="F28" i="9" l="1"/>
  <c r="F39" i="9"/>
  <c r="F31" i="7"/>
  <c r="I31" i="7" s="1"/>
  <c r="F41" i="7"/>
  <c r="I41" i="7" s="1"/>
  <c r="F40" i="6"/>
  <c r="F30" i="6"/>
  <c r="F29" i="9" l="1"/>
  <c r="F40" i="9"/>
  <c r="F42" i="7"/>
  <c r="I42" i="7" s="1"/>
  <c r="F41" i="6"/>
</calcChain>
</file>

<file path=xl/sharedStrings.xml><?xml version="1.0" encoding="utf-8"?>
<sst xmlns="http://schemas.openxmlformats.org/spreadsheetml/2006/main" count="1211" uniqueCount="158">
  <si>
    <t>свыше</t>
  </si>
  <si>
    <t>Стоимость услуг при оценке одного здания расположенного на одном  земельном участке, тенге</t>
  </si>
  <si>
    <t>до</t>
  </si>
  <si>
    <t>Площадь застройки всех зданий умноженная на этажность расположенных на одном  земельном участке, кв.м.</t>
  </si>
  <si>
    <t>1 объект</t>
  </si>
  <si>
    <t>Двухкомнатная квартира</t>
  </si>
  <si>
    <t>Трехкомнатная квартира</t>
  </si>
  <si>
    <t>Четырехкомнатная квартира</t>
  </si>
  <si>
    <t>Пятикомнатная квартира</t>
  </si>
  <si>
    <t>Жилые дома и коттеджи до 100 кв.м.*</t>
  </si>
  <si>
    <t>Объект оценки</t>
  </si>
  <si>
    <t>Единица измерения</t>
  </si>
  <si>
    <t>Срок выполнения работ, в днях</t>
  </si>
  <si>
    <t>Однокомнатная квартира</t>
  </si>
  <si>
    <t>При оценке более одного здания расположенного на одном земельном участке стоимость рассчитанная в таблице, увеличивается на 10% за каждое дополнительное здание</t>
  </si>
  <si>
    <t>Стоимость услуг по оценке, тенге</t>
  </si>
  <si>
    <t xml:space="preserve">Легковые </t>
  </si>
  <si>
    <t>Грузовые, автобусы</t>
  </si>
  <si>
    <t>1-3</t>
  </si>
  <si>
    <t>Серийное технологическое оборудование</t>
  </si>
  <si>
    <t>1-5</t>
  </si>
  <si>
    <t>Площадь земельного участка, кв.м.</t>
  </si>
  <si>
    <t>Утверждаю _____________________ Чекалина Г.В.</t>
  </si>
  <si>
    <t xml:space="preserve">Срок выполнения работ 3-5 дней, при сокращении сроков по просьбе клиента, стоимость услуг увеличивается на 30% </t>
  </si>
  <si>
    <t>Примечание: расходы по выезду на осмотр объекта оценки несет Заказчик услуг</t>
  </si>
  <si>
    <t>Стоимость услуг, в тенге</t>
  </si>
  <si>
    <t>от</t>
  </si>
  <si>
    <t>нулевой цикл</t>
  </si>
  <si>
    <t>50 000 тенге</t>
  </si>
  <si>
    <t>стройготовность до 50%</t>
  </si>
  <si>
    <t>80 000 тенге</t>
  </si>
  <si>
    <t>стройготовность до 70%</t>
  </si>
  <si>
    <t>100 000 тенге</t>
  </si>
  <si>
    <t>стройготовность до 90%</t>
  </si>
  <si>
    <t>150 000 тенге</t>
  </si>
  <si>
    <t>Окончательная стоимость услуг по оценке объекта незавершённого строительством, определяется после визуального осмотра объекта</t>
  </si>
  <si>
    <t>до 100 наименований товара</t>
  </si>
  <si>
    <t>30 000 тенге</t>
  </si>
  <si>
    <t>от 100 до 500</t>
  </si>
  <si>
    <t>от 500 до 1000</t>
  </si>
  <si>
    <t>свыше 1000</t>
  </si>
  <si>
    <t>Объекты интеллектуальной собственности (товарные знаки, патенты, ноу-хау, НИОКР, техническая и технологическая документация, компьютерные программы и базы данных, промышленные образцы)</t>
  </si>
  <si>
    <t>от 50 000 тенге</t>
  </si>
  <si>
    <t>200 000 тенге</t>
  </si>
  <si>
    <t>мелкое</t>
  </si>
  <si>
    <t>среднее</t>
  </si>
  <si>
    <t>крупное</t>
  </si>
  <si>
    <t xml:space="preserve">400 000 тенге </t>
  </si>
  <si>
    <t>уникальное</t>
  </si>
  <si>
    <t>800 000 тенге</t>
  </si>
  <si>
    <t>Банки, акции банков</t>
  </si>
  <si>
    <t xml:space="preserve">         800 000 тенге</t>
  </si>
  <si>
    <t>Жилые дома и коттеджи, площадью свыше 100 кв.м.</t>
  </si>
  <si>
    <t xml:space="preserve">* Под "площадью" понимается площадь застройки строения, умноженная на этажность </t>
  </si>
  <si>
    <t xml:space="preserve">Срок выполнения работ ориентировочно от 3 дней, при сокращении сроков по просьбе клиента, стоимость услуг увеличивается на 30% </t>
  </si>
  <si>
    <t xml:space="preserve">Срок выполнения работ от 2 дней, при сокращении сроков по просьбе клиента, стоимость услуг увеличивается на 30% </t>
  </si>
  <si>
    <t>Ед. изм.</t>
  </si>
  <si>
    <t>БИОЛОГИЧЕСКИЕ АКТИВЫ</t>
  </si>
  <si>
    <t>ЗЕМЕЛЬНЫЙ УЧАСТОК СЕЛЬХОЗНАЗНАЧЕНИЯ</t>
  </si>
  <si>
    <t xml:space="preserve">ЗЕМЕЛЬНЫЙ УЧАСТОК </t>
  </si>
  <si>
    <t xml:space="preserve">НЕЖИЛОЕ ПОМЕЩЕНИЕ ИЛИ ЗДАНИЕ С ЗЕМЕЛЬНЫМ УЧАСТКОМ </t>
  </si>
  <si>
    <t>ЖИЛАЯ НЕДВИЖИМОСТЬ</t>
  </si>
  <si>
    <t xml:space="preserve">                                                 Директор ТОО «Оценка собственности»</t>
  </si>
  <si>
    <t>ТРАНСПОРТНЫЕ СРЕДСТВА И ТЕХНИКА</t>
  </si>
  <si>
    <t>ТОВАРНО-МАТЕРИАЛЬНЫЕ ЦЕННОСТИ</t>
  </si>
  <si>
    <t xml:space="preserve">крупный рогатый скот, лошади, верблюды </t>
  </si>
  <si>
    <t xml:space="preserve">мелкий рогатый скот, свиньи </t>
  </si>
  <si>
    <t>Площадь земельного участка (1 участок), га</t>
  </si>
  <si>
    <t>МЕСТОРОЖДЕНИЕ, КОНТРАКТЫ НА РАЗРАБОТКУ МЕСТОРОЖДЕНИЙ</t>
  </si>
  <si>
    <t>НЕЗАВЕРШЕННОЕ СТРОИТЕЛЬСТВО</t>
  </si>
  <si>
    <t>НЕМАТЕРИАЛЬНЫЕ АКТИВЫ И ИНТЕЛЛЕКТУАЛЬНАЯ СОБСТВЕННОСТЬ</t>
  </si>
  <si>
    <t xml:space="preserve">Срок выполнения работ имеет ориентировочный характер, может изменяться по согласованию с Заказчиком </t>
  </si>
  <si>
    <t>Данный прайс не является публичной афертой</t>
  </si>
  <si>
    <t>Право требования по договорам</t>
  </si>
  <si>
    <t xml:space="preserve">        30 000  тенге</t>
  </si>
  <si>
    <t>в том числе осмотр/мониторинг, тенге</t>
  </si>
  <si>
    <t>40% от услуги</t>
  </si>
  <si>
    <t>25% от услуги</t>
  </si>
  <si>
    <t xml:space="preserve">Срок выполнения работ от 3 дней, при сокращении сроков по просьбе клиента, стоимость услуг увеличивается на 30% </t>
  </si>
  <si>
    <t>Данные расценки действительны для объектов, расположенных в радиусе 10-ти км. от города, при увеличении расстояния и при условии доставки сотрудника на объект оценки автотранспортом, стоимость увеличивается на 2500 тенге за каждые 50 км от города, т.е. до 50 км - 2500 тенге, до 100 км 5000 тенге и так далее. При командировании сотрудника ж/д или воздушным транспортом цена рассчитывается индивидуально.</t>
  </si>
  <si>
    <t>Общая площадь всех зданий  расположенных на одном  земельном участке, кв.м.</t>
  </si>
  <si>
    <t>75 т. за 1 кв.м.</t>
  </si>
  <si>
    <t>300 тенге за голову</t>
  </si>
  <si>
    <t>200 тенге за голову</t>
  </si>
  <si>
    <t>При заказе КРС МРС свыше 200 голов возможна скидка 30%</t>
  </si>
  <si>
    <t>Прицепы</t>
  </si>
  <si>
    <t>Оборудование специальное</t>
  </si>
  <si>
    <t>по договоренности</t>
  </si>
  <si>
    <t>20 000 тенге</t>
  </si>
  <si>
    <t>40 000 тенге</t>
  </si>
  <si>
    <t>СООРУЖЕНИЯ И ПЕРЕДАТОЧНЫЕ УСТРОЙСТВА</t>
  </si>
  <si>
    <t>мосты и тоннели за объект</t>
  </si>
  <si>
    <t>трубопроводы и линии электропередач подземные и надземные до 10 участков разного диаметра</t>
  </si>
  <si>
    <t>тоже до 100 участков разного типа</t>
  </si>
  <si>
    <t>тоже более 100 участков разного типа</t>
  </si>
  <si>
    <t xml:space="preserve"> ж/д и автодороги до 10 участков разного типа</t>
  </si>
  <si>
    <t>ж/д и автодороги: от объекта до объекта/трассы/магистрали более 10 участков разного типа</t>
  </si>
  <si>
    <t>резервуары и бункеры до 10 объектов</t>
  </si>
  <si>
    <t xml:space="preserve">Сельскохозяйственная и строительно-дорожная техника </t>
  </si>
  <si>
    <t xml:space="preserve">Железнодорожные вагоны, локомотивы (тепловозы, электровозы) </t>
  </si>
  <si>
    <t>МАШИНЫ И ОБОРУДОВАНИЕ, ОФИСНАЯ ТЕХНИКА И МЕБЕЛЬ</t>
  </si>
  <si>
    <t>серийное оборудование (станки) за единицу разного типа</t>
  </si>
  <si>
    <t>специальное оборудование за единицу</t>
  </si>
  <si>
    <t>технологическая линия универсальная за единицу</t>
  </si>
  <si>
    <t>технологическая линия специальная за единицу</t>
  </si>
  <si>
    <t>технологический комплекс за единицу</t>
  </si>
  <si>
    <t>офисная техника и компьютеры за единицу</t>
  </si>
  <si>
    <t>мебель и другие малоценные предметы за единицу</t>
  </si>
  <si>
    <t>25 000 тенге</t>
  </si>
  <si>
    <t>60 000 тенге</t>
  </si>
  <si>
    <t>от 100 000 тенге</t>
  </si>
  <si>
    <t>г. Алматы, пр.Абая, 143, каб. №3 (3-й этаж) (угол  пр.Гагарина)</t>
  </si>
  <si>
    <t>тел.: +7(727)394-37-90, GSM: +7(777)731-74-51</t>
  </si>
  <si>
    <t>e-mail: os_almaty@vop.kz, os_almaty@mail.ru, web-site: www.vop.kz</t>
  </si>
  <si>
    <t>Жилые дома и коттеджи общей площадью до 100 кв.м.</t>
  </si>
  <si>
    <t>1-2</t>
  </si>
  <si>
    <t>Жилые дома и коттеджи, общей площадью свыше 100 кв.м.</t>
  </si>
  <si>
    <t>Общая площадь всех зданий расположенных на одном  земельном участке, кв.м.</t>
  </si>
  <si>
    <t>3-4</t>
  </si>
  <si>
    <t>При оценке свыше одного акта на земельный участок, расчет стоимости услуг ведется за общую площадь всех участков плюс 1 000 тенге за каждый дополнительный акт на земельный участок</t>
  </si>
  <si>
    <t>ТОВАРНО-МАТЕРИАЛЬНЫЕ ЦЕННОСТИ (ТОВАР В ОБОРОТЕ)</t>
  </si>
  <si>
    <t>Примечание 1: Расходы по выезду на осмотр объекта оценки несет Заказчик услуг</t>
  </si>
  <si>
    <t>Примечание 2: Стоимость одного дубликата отчета составялет: 2 500 тенге</t>
  </si>
  <si>
    <t>Данные расценки действительны для объектов, расположенных в радиусе 10-ти км. от города, при увеличении расстояния и при условии доставки сотрудника на объект оценки автотранспортом, стоимость увеличивается на 30%. При командировании сотрудника ж/д или воздушным транспортом цена рассчитывается индивидуально.</t>
  </si>
  <si>
    <t>Стоимость услуг по оценке по Мангистауской области, в том числе НДС</t>
  </si>
  <si>
    <t>Стоимость услуг по оценке по Атырауской области, в том числе НДС.</t>
  </si>
  <si>
    <t>Стоимость услуг по оценке по Северо-Казахстанской области, в том числе НДС.</t>
  </si>
  <si>
    <t>Стоимость услуг по оценке в г. Астана и Акмолинской области, в том числе НДС.</t>
  </si>
  <si>
    <t>Стоимость услуг по оценке по  городу Алматы, Алматинской области, в том числе НДС .</t>
  </si>
  <si>
    <t>90 за 1 кв.м.</t>
  </si>
  <si>
    <t>Стоимость услуг по оценке по Западно-Казахстанской области, в том числе  НДС.</t>
  </si>
  <si>
    <t>тенге, + площадь превышающая 2000 кв.м. х на</t>
  </si>
  <si>
    <t>тенге, + площадь превышающая 5000 кв.м. х на</t>
  </si>
  <si>
    <t>тенге, + площадь превышающая 10000 кв.м. х на</t>
  </si>
  <si>
    <t>тенге, + площадь превышающая 20000 кв.м. х на</t>
  </si>
  <si>
    <t>тенге, + площадь превышающая 50000 кв.м. х на</t>
  </si>
  <si>
    <t>Стоимость услуг по оценке по Кульсары, в том числе НДС.</t>
  </si>
  <si>
    <t xml:space="preserve">                                           Директор ТОО «Оценка собственности» </t>
  </si>
  <si>
    <t>Стоимость услуг по оценке по Актюбинской  области, вкл. НДС</t>
  </si>
  <si>
    <t>20 голов</t>
  </si>
  <si>
    <t xml:space="preserve">тоже более </t>
  </si>
  <si>
    <t xml:space="preserve"> + количество более 20 г. х на 500</t>
  </si>
  <si>
    <t>50 голов</t>
  </si>
  <si>
    <t xml:space="preserve"> + количество более 50 г. х на 400</t>
  </si>
  <si>
    <t xml:space="preserve">птица домашняя </t>
  </si>
  <si>
    <t>500 голов</t>
  </si>
  <si>
    <t xml:space="preserve"> + количество более 500 г. х на 50</t>
  </si>
  <si>
    <t>Птица промысловая  за один вид</t>
  </si>
  <si>
    <t>Рыба промысловая за один вид</t>
  </si>
  <si>
    <t>Специальные</t>
  </si>
  <si>
    <t>&gt;10000</t>
  </si>
  <si>
    <t xml:space="preserve">Специальное оборудование </t>
  </si>
  <si>
    <t>по догов-сти</t>
  </si>
  <si>
    <t xml:space="preserve">Директор ТОО «Оценка собственности» </t>
  </si>
  <si>
    <t>150 за 1 кв.м.</t>
  </si>
  <si>
    <t>150 тенге</t>
  </si>
  <si>
    <t>150 тнг. за 1 кв.м. свыше 100 кв.м.</t>
  </si>
  <si>
    <t>120 за 1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</si>
</sst>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6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8" fillId="0" borderId="0" xfId="0" applyFont="1"/>
    <xf numFmtId="0" fontId="6" fillId="0" borderId="4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9" fontId="6" fillId="0" borderId="9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11" fillId="0" borderId="0" xfId="0" applyFont="1"/>
    <xf numFmtId="0" fontId="6" fillId="2" borderId="9" xfId="0" applyFont="1" applyFill="1" applyBorder="1"/>
    <xf numFmtId="0" fontId="6" fillId="0" borderId="9" xfId="0" applyFont="1" applyBorder="1"/>
    <xf numFmtId="0" fontId="10" fillId="3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9" xfId="1" applyFont="1" applyFill="1" applyBorder="1" applyAlignment="1">
      <alignment horizontal="right" vertical="center" wrapText="1"/>
    </xf>
    <xf numFmtId="0" fontId="12" fillId="0" borderId="9" xfId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9" xfId="1" applyFont="1" applyFill="1" applyBorder="1" applyAlignment="1">
      <alignment horizontal="justify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10" fillId="6" borderId="9" xfId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3" fontId="6" fillId="0" borderId="9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0" fillId="5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right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right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11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horizontal="right" vertical="center" wrapText="1"/>
    </xf>
    <xf numFmtId="0" fontId="6" fillId="0" borderId="12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4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190500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105650" y="1571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28575</xdr:rowOff>
    </xdr:from>
    <xdr:to>
      <xdr:col>8</xdr:col>
      <xdr:colOff>0</xdr:colOff>
      <xdr:row>4</xdr:row>
      <xdr:rowOff>180974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6200" y="514350"/>
          <a:ext cx="655320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r>
            <a:rPr lang="ru-RU" sz="900">
              <a:effectLst/>
              <a:latin typeface="+mn-lt"/>
              <a:ea typeface="+mn-ea"/>
              <a:cs typeface="+mn-cs"/>
            </a:rPr>
            <a:t>г. Астана, ул. Бейбитшилик, д. 25, офис №313, тел.: </a:t>
          </a:r>
          <a:r>
            <a:rPr lang="en-US" sz="900">
              <a:effectLst/>
              <a:latin typeface="+mn-lt"/>
              <a:ea typeface="+mn-ea"/>
              <a:cs typeface="+mn-cs"/>
            </a:rPr>
            <a:t>+7/</a:t>
          </a:r>
          <a:r>
            <a:rPr lang="ru-RU" sz="900">
              <a:effectLst/>
              <a:latin typeface="+mn-lt"/>
              <a:ea typeface="+mn-ea"/>
              <a:cs typeface="+mn-cs"/>
            </a:rPr>
            <a:t>7172</a:t>
          </a:r>
          <a:r>
            <a:rPr lang="en-US" sz="900">
              <a:effectLst/>
              <a:latin typeface="+mn-lt"/>
              <a:ea typeface="+mn-ea"/>
              <a:cs typeface="+mn-cs"/>
            </a:rPr>
            <a:t>/</a:t>
          </a:r>
          <a:r>
            <a:rPr lang="ru-RU" sz="900">
              <a:effectLst/>
              <a:latin typeface="+mn-lt"/>
              <a:ea typeface="+mn-ea"/>
              <a:cs typeface="+mn-cs"/>
            </a:rPr>
            <a:t> 910</a:t>
          </a:r>
          <a:r>
            <a:rPr lang="en-US" sz="900">
              <a:effectLst/>
              <a:latin typeface="+mn-lt"/>
              <a:ea typeface="+mn-ea"/>
              <a:cs typeface="+mn-cs"/>
            </a:rPr>
            <a:t> </a:t>
          </a:r>
          <a:r>
            <a:rPr lang="ru-RU" sz="900">
              <a:effectLst/>
              <a:latin typeface="+mn-lt"/>
              <a:ea typeface="+mn-ea"/>
              <a:cs typeface="+mn-cs"/>
            </a:rPr>
            <a:t>820, 910-</a:t>
          </a:r>
          <a:r>
            <a:rPr lang="en-US" sz="900">
              <a:effectLst/>
              <a:latin typeface="+mn-lt"/>
              <a:ea typeface="+mn-ea"/>
              <a:cs typeface="+mn-cs"/>
            </a:rPr>
            <a:t>615, 910-614, </a:t>
          </a:r>
          <a:r>
            <a:rPr lang="ru-RU" sz="900">
              <a:effectLst/>
              <a:latin typeface="+mn-lt"/>
              <a:ea typeface="+mn-ea"/>
              <a:cs typeface="+mn-cs"/>
            </a:rPr>
            <a:t>GSM: </a:t>
          </a:r>
          <a:r>
            <a:rPr lang="en-US" sz="900">
              <a:effectLst/>
              <a:latin typeface="+mn-lt"/>
              <a:ea typeface="+mn-ea"/>
              <a:cs typeface="+mn-cs"/>
            </a:rPr>
            <a:t>+7</a:t>
          </a:r>
          <a:r>
            <a:rPr lang="ru-RU" sz="900">
              <a:effectLst/>
              <a:latin typeface="+mn-lt"/>
              <a:ea typeface="+mn-ea"/>
              <a:cs typeface="+mn-cs"/>
            </a:rPr>
            <a:t>7771836735, </a:t>
          </a:r>
          <a:r>
            <a:rPr lang="en-US" sz="900">
              <a:effectLst/>
              <a:latin typeface="+mn-lt"/>
              <a:ea typeface="+mn-ea"/>
              <a:cs typeface="+mn-cs"/>
            </a:rPr>
            <a:t>E-mail: os_astana@mail.ru</a:t>
          </a:r>
          <a:r>
            <a:rPr lang="ru-RU" sz="900">
              <a:effectLst/>
              <a:latin typeface="+mn-lt"/>
              <a:ea typeface="+mn-ea"/>
              <a:cs typeface="+mn-cs"/>
            </a:rPr>
            <a:t>,</a:t>
          </a:r>
          <a:r>
            <a:rPr lang="ru-RU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os_astana@vop.kz</a:t>
          </a:r>
          <a:r>
            <a:rPr lang="ru-RU" sz="900">
              <a:effectLst/>
              <a:latin typeface="+mn-lt"/>
              <a:ea typeface="+mn-ea"/>
              <a:cs typeface="+mn-cs"/>
            </a:rPr>
            <a:t>,  </a:t>
          </a:r>
          <a:r>
            <a:rPr lang="en-US" sz="900">
              <a:effectLst/>
              <a:latin typeface="+mn-lt"/>
              <a:ea typeface="+mn-ea"/>
              <a:cs typeface="+mn-cs"/>
            </a:rPr>
            <a:t>Web</a:t>
          </a:r>
          <a:r>
            <a:rPr lang="ru-RU" sz="900">
              <a:effectLst/>
              <a:latin typeface="+mn-lt"/>
              <a:ea typeface="+mn-ea"/>
              <a:cs typeface="+mn-cs"/>
            </a:rPr>
            <a:t>-</a:t>
          </a:r>
          <a:r>
            <a:rPr lang="en-US" sz="900">
              <a:effectLst/>
              <a:latin typeface="+mn-lt"/>
              <a:ea typeface="+mn-ea"/>
              <a:cs typeface="+mn-cs"/>
            </a:rPr>
            <a:t>site</a:t>
          </a:r>
          <a:r>
            <a:rPr lang="ru-RU" sz="900">
              <a:effectLst/>
              <a:latin typeface="+mn-lt"/>
              <a:ea typeface="+mn-ea"/>
              <a:cs typeface="+mn-cs"/>
            </a:rPr>
            <a:t>: </a:t>
          </a:r>
          <a:r>
            <a:rPr lang="en-US" sz="900">
              <a:effectLst/>
              <a:latin typeface="+mn-lt"/>
              <a:ea typeface="+mn-ea"/>
              <a:cs typeface="+mn-cs"/>
            </a:rPr>
            <a:t>www</a:t>
          </a:r>
          <a:r>
            <a:rPr lang="ru-RU" sz="900">
              <a:effectLst/>
              <a:latin typeface="+mn-lt"/>
              <a:ea typeface="+mn-ea"/>
              <a:cs typeface="+mn-cs"/>
            </a:rPr>
            <a:t>.</a:t>
          </a:r>
          <a:r>
            <a:rPr lang="en-US" sz="900">
              <a:effectLst/>
              <a:latin typeface="+mn-lt"/>
              <a:ea typeface="+mn-ea"/>
              <a:cs typeface="+mn-cs"/>
            </a:rPr>
            <a:t>vop</a:t>
          </a:r>
          <a:r>
            <a:rPr lang="ru-RU" sz="900">
              <a:effectLst/>
              <a:latin typeface="+mn-lt"/>
              <a:ea typeface="+mn-ea"/>
              <a:cs typeface="+mn-cs"/>
            </a:rPr>
            <a:t>.</a:t>
          </a:r>
          <a:r>
            <a:rPr lang="en-US" sz="900">
              <a:effectLst/>
              <a:latin typeface="+mn-lt"/>
              <a:ea typeface="+mn-ea"/>
              <a:cs typeface="+mn-cs"/>
            </a:rPr>
            <a:t>kz</a:t>
          </a:r>
          <a:endParaRPr lang="ru-RU" sz="900">
            <a:effectLst/>
            <a:latin typeface="+mn-lt"/>
            <a:ea typeface="+mn-ea"/>
            <a:cs typeface="+mn-cs"/>
          </a:endParaRPr>
        </a:p>
        <a:p>
          <a:pPr algn="r" rtl="1">
            <a:defRPr sz="1000"/>
          </a:pP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8</xdr:col>
      <xdr:colOff>0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57150" y="28575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5</xdr:row>
      <xdr:rowOff>0</xdr:rowOff>
    </xdr:from>
    <xdr:to>
      <xdr:col>8</xdr:col>
      <xdr:colOff>485775</xdr:colOff>
      <xdr:row>6</xdr:row>
      <xdr:rowOff>47625</xdr:rowOff>
    </xdr:to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7505700" y="1581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409575</xdr:colOff>
      <xdr:row>8</xdr:row>
      <xdr:rowOff>0</xdr:rowOff>
    </xdr:from>
    <xdr:to>
      <xdr:col>8</xdr:col>
      <xdr:colOff>485775</xdr:colOff>
      <xdr:row>12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086600" y="1219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0</xdr:row>
      <xdr:rowOff>38100</xdr:rowOff>
    </xdr:from>
    <xdr:to>
      <xdr:col>8</xdr:col>
      <xdr:colOff>0</xdr:colOff>
      <xdr:row>3</xdr:row>
      <xdr:rowOff>114300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123825" y="38100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35317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35317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</xdr:row>
      <xdr:rowOff>28575</xdr:rowOff>
    </xdr:from>
    <xdr:to>
      <xdr:col>8</xdr:col>
      <xdr:colOff>0</xdr:colOff>
      <xdr:row>4</xdr:row>
      <xdr:rowOff>180975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514350"/>
          <a:ext cx="540067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>
              <a:effectLst/>
              <a:latin typeface="+mn-lt"/>
              <a:ea typeface="+mn-ea"/>
              <a:cs typeface="+mn-cs"/>
            </a:rPr>
            <a:t>Атырауская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область, </a:t>
          </a:r>
          <a:r>
            <a:rPr lang="ru-RU" sz="800">
              <a:effectLst/>
              <a:latin typeface="+mn-lt"/>
              <a:ea typeface="+mn-ea"/>
              <a:cs typeface="+mn-cs"/>
            </a:rPr>
            <a:t>г. Кульсары, ул. Избасова, 3-й мкр., здание «Автошкола», тел.: +7</a:t>
          </a:r>
          <a:r>
            <a:rPr lang="en-US" sz="800">
              <a:effectLst/>
              <a:latin typeface="+mn-lt"/>
              <a:ea typeface="+mn-ea"/>
              <a:cs typeface="+mn-cs"/>
            </a:rPr>
            <a:t>/71237/57918</a:t>
          </a:r>
          <a:r>
            <a:rPr lang="ru-RU" sz="800">
              <a:effectLst/>
              <a:latin typeface="+mn-lt"/>
              <a:ea typeface="+mn-ea"/>
              <a:cs typeface="+mn-cs"/>
            </a:rPr>
            <a:t>,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800">
              <a:effectLst/>
              <a:latin typeface="+mn-lt"/>
              <a:ea typeface="+mn-ea"/>
              <a:cs typeface="+mn-cs"/>
            </a:rPr>
            <a:t>GSM:+77057901225,  +77013282058, </a:t>
          </a:r>
          <a:r>
            <a:rPr lang="en-US" sz="800">
              <a:effectLst/>
              <a:latin typeface="+mn-lt"/>
              <a:ea typeface="+mn-ea"/>
              <a:cs typeface="+mn-cs"/>
            </a:rPr>
            <a:t>E</a:t>
          </a:r>
          <a:r>
            <a:rPr lang="ru-RU" sz="800">
              <a:effectLst/>
              <a:latin typeface="+mn-lt"/>
              <a:ea typeface="+mn-ea"/>
              <a:cs typeface="+mn-cs"/>
            </a:rPr>
            <a:t>-</a:t>
          </a:r>
          <a:r>
            <a:rPr lang="en-US" sz="800">
              <a:effectLst/>
              <a:latin typeface="+mn-lt"/>
              <a:ea typeface="+mn-ea"/>
              <a:cs typeface="+mn-cs"/>
            </a:rPr>
            <a:t>mail</a:t>
          </a:r>
          <a:r>
            <a:rPr lang="ru-RU" sz="800">
              <a:effectLst/>
              <a:latin typeface="+mn-lt"/>
              <a:ea typeface="+mn-ea"/>
              <a:cs typeface="+mn-cs"/>
            </a:rPr>
            <a:t>: </a:t>
          </a:r>
          <a:r>
            <a:rPr lang="en-US" sz="800">
              <a:effectLst/>
              <a:latin typeface="+mn-lt"/>
              <a:ea typeface="+mn-ea"/>
              <a:cs typeface="+mn-cs"/>
            </a:rPr>
            <a:t>r</a:t>
          </a:r>
          <a:r>
            <a:rPr lang="ru-RU" sz="800">
              <a:effectLst/>
              <a:latin typeface="+mn-lt"/>
              <a:ea typeface="+mn-ea"/>
              <a:cs typeface="+mn-cs"/>
            </a:rPr>
            <a:t>_</a:t>
          </a:r>
          <a:r>
            <a:rPr lang="en-US" sz="800">
              <a:effectLst/>
              <a:latin typeface="+mn-lt"/>
              <a:ea typeface="+mn-ea"/>
              <a:cs typeface="+mn-cs"/>
            </a:rPr>
            <a:t>tz</a:t>
          </a:r>
          <a:r>
            <a:rPr lang="ru-RU" sz="800">
              <a:effectLst/>
              <a:latin typeface="+mn-lt"/>
              <a:ea typeface="+mn-ea"/>
              <a:cs typeface="+mn-cs"/>
            </a:rPr>
            <a:t>@</a:t>
          </a:r>
          <a:r>
            <a:rPr lang="en-US" sz="800">
              <a:effectLst/>
              <a:latin typeface="+mn-lt"/>
              <a:ea typeface="+mn-ea"/>
              <a:cs typeface="+mn-cs"/>
            </a:rPr>
            <a:t>mail</a:t>
          </a:r>
          <a:r>
            <a:rPr lang="ru-RU" sz="800">
              <a:effectLst/>
              <a:latin typeface="+mn-lt"/>
              <a:ea typeface="+mn-ea"/>
              <a:cs typeface="+mn-cs"/>
            </a:rPr>
            <a:t>.</a:t>
          </a:r>
          <a:r>
            <a:rPr lang="en-US" sz="800">
              <a:effectLst/>
              <a:latin typeface="+mn-lt"/>
              <a:ea typeface="+mn-ea"/>
              <a:cs typeface="+mn-cs"/>
            </a:rPr>
            <a:t>ru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8</xdr:col>
      <xdr:colOff>161925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6038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300-000015380000}"/>
            </a:ext>
          </a:extLst>
        </xdr:cNvPr>
        <xdr:cNvSpPr txBox="1">
          <a:spLocks noChangeArrowheads="1"/>
        </xdr:cNvSpPr>
      </xdr:nvSpPr>
      <xdr:spPr bwMode="auto">
        <a:xfrm>
          <a:off x="808672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300-000016380000}"/>
            </a:ext>
          </a:extLst>
        </xdr:cNvPr>
        <xdr:cNvSpPr txBox="1">
          <a:spLocks noChangeArrowheads="1"/>
        </xdr:cNvSpPr>
      </xdr:nvSpPr>
      <xdr:spPr bwMode="auto">
        <a:xfrm>
          <a:off x="808672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</xdr:row>
      <xdr:rowOff>0</xdr:rowOff>
    </xdr:from>
    <xdr:to>
      <xdr:col>8</xdr:col>
      <xdr:colOff>0</xdr:colOff>
      <xdr:row>6</xdr:row>
      <xdr:rowOff>9525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5250" y="485775"/>
          <a:ext cx="756285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>
              <a:effectLst/>
              <a:latin typeface="+mn-lt"/>
              <a:ea typeface="+mn-ea"/>
              <a:cs typeface="+mn-cs"/>
            </a:rPr>
            <a:t>Атырауская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область, </a:t>
          </a:r>
          <a:r>
            <a:rPr lang="ru-RU" sz="800">
              <a:effectLst/>
              <a:latin typeface="+mn-lt"/>
              <a:ea typeface="+mn-ea"/>
              <a:cs typeface="+mn-cs"/>
            </a:rPr>
            <a:t>г. Атырау, 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800">
              <a:effectLst/>
              <a:latin typeface="+mn-lt"/>
              <a:ea typeface="+mn-ea"/>
              <a:cs typeface="+mn-cs"/>
            </a:rPr>
            <a:t>ул. Сатпаева, д. 24, кв. 21, тел./факс: </a:t>
          </a:r>
          <a:r>
            <a:rPr lang="en-US" sz="800">
              <a:effectLst/>
              <a:latin typeface="+mn-lt"/>
              <a:ea typeface="+mn-ea"/>
              <a:cs typeface="+mn-cs"/>
            </a:rPr>
            <a:t>+7/</a:t>
          </a:r>
          <a:r>
            <a:rPr lang="ru-RU" sz="800">
              <a:effectLst/>
              <a:latin typeface="+mn-lt"/>
              <a:ea typeface="+mn-ea"/>
              <a:cs typeface="+mn-cs"/>
            </a:rPr>
            <a:t>7122/27-82-47, GSM:</a:t>
          </a:r>
          <a:r>
            <a:rPr lang="en-US" sz="800">
              <a:effectLst/>
              <a:latin typeface="+mn-lt"/>
              <a:ea typeface="+mn-ea"/>
              <a:cs typeface="+mn-cs"/>
            </a:rPr>
            <a:t>+7</a:t>
          </a:r>
          <a:r>
            <a:rPr lang="ru-RU" sz="800">
              <a:effectLst/>
              <a:latin typeface="+mn-lt"/>
              <a:ea typeface="+mn-ea"/>
              <a:cs typeface="+mn-cs"/>
            </a:rPr>
            <a:t>7771836731, </a:t>
          </a:r>
          <a:r>
            <a:rPr lang="en-US" sz="800">
              <a:effectLst/>
              <a:latin typeface="+mn-lt"/>
              <a:ea typeface="+mn-ea"/>
              <a:cs typeface="+mn-cs"/>
            </a:rPr>
            <a:t>E-mail: os_atyrau@mail.ru</a:t>
          </a:r>
          <a:endParaRPr lang="ru-RU" sz="800">
            <a:effectLst/>
            <a:latin typeface="+mn-lt"/>
            <a:ea typeface="+mn-ea"/>
            <a:cs typeface="+mn-cs"/>
          </a:endParaRPr>
        </a:p>
        <a:p>
          <a:r>
            <a:rPr lang="ru-RU" sz="800">
              <a:effectLst/>
              <a:latin typeface="+mn-lt"/>
              <a:ea typeface="+mn-ea"/>
              <a:cs typeface="+mn-cs"/>
            </a:rPr>
            <a:t>Атырауская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область, </a:t>
          </a:r>
          <a:r>
            <a:rPr lang="ru-RU" sz="800">
              <a:effectLst/>
              <a:latin typeface="+mn-lt"/>
              <a:ea typeface="+mn-ea"/>
              <a:cs typeface="+mn-cs"/>
            </a:rPr>
            <a:t>г. Кульсары, ул. Избасова, 3-й мкр., здание «Автошкола», тел.: +7</a:t>
          </a:r>
          <a:r>
            <a:rPr lang="en-US" sz="800">
              <a:effectLst/>
              <a:latin typeface="+mn-lt"/>
              <a:ea typeface="+mn-ea"/>
              <a:cs typeface="+mn-cs"/>
            </a:rPr>
            <a:t>/71237/57918</a:t>
          </a:r>
          <a:r>
            <a:rPr lang="ru-RU" sz="800">
              <a:effectLst/>
              <a:latin typeface="+mn-lt"/>
              <a:ea typeface="+mn-ea"/>
              <a:cs typeface="+mn-cs"/>
            </a:rPr>
            <a:t>,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800">
              <a:effectLst/>
              <a:latin typeface="+mn-lt"/>
              <a:ea typeface="+mn-ea"/>
              <a:cs typeface="+mn-cs"/>
            </a:rPr>
            <a:t>GSM:+77057901225,  +77013282058, </a:t>
          </a:r>
          <a:r>
            <a:rPr lang="en-US" sz="800">
              <a:effectLst/>
              <a:latin typeface="+mn-lt"/>
              <a:ea typeface="+mn-ea"/>
              <a:cs typeface="+mn-cs"/>
            </a:rPr>
            <a:t>E</a:t>
          </a:r>
          <a:r>
            <a:rPr lang="ru-RU" sz="800">
              <a:effectLst/>
              <a:latin typeface="+mn-lt"/>
              <a:ea typeface="+mn-ea"/>
              <a:cs typeface="+mn-cs"/>
            </a:rPr>
            <a:t>-</a:t>
          </a:r>
          <a:r>
            <a:rPr lang="en-US" sz="800">
              <a:effectLst/>
              <a:latin typeface="+mn-lt"/>
              <a:ea typeface="+mn-ea"/>
              <a:cs typeface="+mn-cs"/>
            </a:rPr>
            <a:t>mail</a:t>
          </a:r>
          <a:r>
            <a:rPr lang="ru-RU" sz="800">
              <a:effectLst/>
              <a:latin typeface="+mn-lt"/>
              <a:ea typeface="+mn-ea"/>
              <a:cs typeface="+mn-cs"/>
            </a:rPr>
            <a:t>: </a:t>
          </a:r>
          <a:r>
            <a:rPr lang="en-US" sz="800">
              <a:effectLst/>
              <a:latin typeface="+mn-lt"/>
              <a:ea typeface="+mn-ea"/>
              <a:cs typeface="+mn-cs"/>
            </a:rPr>
            <a:t>r</a:t>
          </a:r>
          <a:r>
            <a:rPr lang="ru-RU" sz="800">
              <a:effectLst/>
              <a:latin typeface="+mn-lt"/>
              <a:ea typeface="+mn-ea"/>
              <a:cs typeface="+mn-cs"/>
            </a:rPr>
            <a:t>_</a:t>
          </a:r>
          <a:r>
            <a:rPr lang="en-US" sz="800">
              <a:effectLst/>
              <a:latin typeface="+mn-lt"/>
              <a:ea typeface="+mn-ea"/>
              <a:cs typeface="+mn-cs"/>
            </a:rPr>
            <a:t>tz</a:t>
          </a:r>
          <a:r>
            <a:rPr lang="ru-RU" sz="800">
              <a:effectLst/>
              <a:latin typeface="+mn-lt"/>
              <a:ea typeface="+mn-ea"/>
              <a:cs typeface="+mn-cs"/>
            </a:rPr>
            <a:t>@</a:t>
          </a:r>
          <a:r>
            <a:rPr lang="en-US" sz="800">
              <a:effectLst/>
              <a:latin typeface="+mn-lt"/>
              <a:ea typeface="+mn-ea"/>
              <a:cs typeface="+mn-cs"/>
            </a:rPr>
            <a:t>mail</a:t>
          </a:r>
          <a:r>
            <a:rPr lang="ru-RU" sz="800">
              <a:effectLst/>
              <a:latin typeface="+mn-lt"/>
              <a:ea typeface="+mn-ea"/>
              <a:cs typeface="+mn-cs"/>
            </a:rPr>
            <a:t>.</a:t>
          </a:r>
          <a:r>
            <a:rPr lang="en-US" sz="800">
              <a:effectLst/>
              <a:latin typeface="+mn-lt"/>
              <a:ea typeface="+mn-ea"/>
              <a:cs typeface="+mn-cs"/>
            </a:rPr>
            <a:t>ru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8</xdr:col>
      <xdr:colOff>0</xdr:colOff>
      <xdr:row>3</xdr:row>
      <xdr:rowOff>47625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76200" y="0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400-000008150000}"/>
            </a:ext>
          </a:extLst>
        </xdr:cNvPr>
        <xdr:cNvSpPr txBox="1">
          <a:spLocks noChangeArrowheads="1"/>
        </xdr:cNvSpPr>
      </xdr:nvSpPr>
      <xdr:spPr bwMode="auto">
        <a:xfrm>
          <a:off x="808672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419100</xdr:colOff>
      <xdr:row>9</xdr:row>
      <xdr:rowOff>180975</xdr:rowOff>
    </xdr:from>
    <xdr:to>
      <xdr:col>8</xdr:col>
      <xdr:colOff>495300</xdr:colOff>
      <xdr:row>10</xdr:row>
      <xdr:rowOff>142875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400-000009150000}"/>
            </a:ext>
          </a:extLst>
        </xdr:cNvPr>
        <xdr:cNvSpPr txBox="1">
          <a:spLocks noChangeArrowheads="1"/>
        </xdr:cNvSpPr>
      </xdr:nvSpPr>
      <xdr:spPr bwMode="auto">
        <a:xfrm>
          <a:off x="8086725" y="152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95249</xdr:colOff>
      <xdr:row>3</xdr:row>
      <xdr:rowOff>28575</xdr:rowOff>
    </xdr:from>
    <xdr:to>
      <xdr:col>8</xdr:col>
      <xdr:colOff>0</xdr:colOff>
      <xdr:row>4</xdr:row>
      <xdr:rowOff>180975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5249" y="514350"/>
          <a:ext cx="637222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r>
            <a:rPr lang="ru-RU" sz="800">
              <a:effectLst/>
              <a:latin typeface="+mn-lt"/>
              <a:ea typeface="+mn-ea"/>
              <a:cs typeface="+mn-cs"/>
            </a:rPr>
            <a:t>Мангистауская область, г. Актау, 12 мкр., д. 21, кв. 77, Тел.: </a:t>
          </a:r>
          <a:r>
            <a:rPr lang="en-US" sz="800">
              <a:effectLst/>
              <a:latin typeface="+mn-lt"/>
              <a:ea typeface="+mn-ea"/>
              <a:cs typeface="+mn-cs"/>
            </a:rPr>
            <a:t>+7/</a:t>
          </a:r>
          <a:r>
            <a:rPr lang="ru-RU" sz="800">
              <a:effectLst/>
              <a:latin typeface="+mn-lt"/>
              <a:ea typeface="+mn-ea"/>
              <a:cs typeface="+mn-cs"/>
            </a:rPr>
            <a:t>7292</a:t>
          </a:r>
          <a:r>
            <a:rPr lang="en-US" sz="800">
              <a:effectLst/>
              <a:latin typeface="+mn-lt"/>
              <a:ea typeface="+mn-ea"/>
              <a:cs typeface="+mn-cs"/>
            </a:rPr>
            <a:t>/</a:t>
          </a:r>
          <a:r>
            <a:rPr lang="ru-RU" sz="800">
              <a:effectLst/>
              <a:latin typeface="+mn-lt"/>
              <a:ea typeface="+mn-ea"/>
              <a:cs typeface="+mn-cs"/>
            </a:rPr>
            <a:t> 42-04-35, GSM:+77771836734, </a:t>
          </a:r>
          <a:r>
            <a:rPr lang="en-US" sz="800">
              <a:effectLst/>
              <a:latin typeface="+mn-lt"/>
              <a:ea typeface="+mn-ea"/>
              <a:cs typeface="+mn-cs"/>
            </a:rPr>
            <a:t>E-mail: aktay_os@mail.ru</a:t>
          </a:r>
          <a:r>
            <a:rPr lang="ru-RU" sz="800">
              <a:effectLst/>
              <a:latin typeface="+mn-lt"/>
              <a:ea typeface="+mn-ea"/>
              <a:cs typeface="+mn-cs"/>
            </a:rPr>
            <a:t>,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effectLst/>
              <a:latin typeface="+mn-lt"/>
              <a:ea typeface="+mn-ea"/>
              <a:cs typeface="+mn-cs"/>
            </a:rPr>
            <a:t>Web</a:t>
          </a:r>
          <a:r>
            <a:rPr lang="ru-RU" sz="800">
              <a:effectLst/>
              <a:latin typeface="+mn-lt"/>
              <a:ea typeface="+mn-ea"/>
              <a:cs typeface="+mn-cs"/>
            </a:rPr>
            <a:t>-</a:t>
          </a:r>
          <a:r>
            <a:rPr lang="en-US" sz="800">
              <a:effectLst/>
              <a:latin typeface="+mn-lt"/>
              <a:ea typeface="+mn-ea"/>
              <a:cs typeface="+mn-cs"/>
            </a:rPr>
            <a:t>site</a:t>
          </a:r>
          <a:r>
            <a:rPr lang="ru-RU" sz="800">
              <a:effectLst/>
              <a:latin typeface="+mn-lt"/>
              <a:ea typeface="+mn-ea"/>
              <a:cs typeface="+mn-cs"/>
            </a:rPr>
            <a:t>: </a:t>
          </a:r>
          <a:r>
            <a:rPr lang="en-US" sz="800">
              <a:effectLst/>
              <a:latin typeface="+mn-lt"/>
              <a:ea typeface="+mn-ea"/>
              <a:cs typeface="+mn-cs"/>
            </a:rPr>
            <a:t>www</a:t>
          </a:r>
          <a:r>
            <a:rPr lang="ru-RU" sz="800">
              <a:effectLst/>
              <a:latin typeface="+mn-lt"/>
              <a:ea typeface="+mn-ea"/>
              <a:cs typeface="+mn-cs"/>
            </a:rPr>
            <a:t>.</a:t>
          </a:r>
          <a:r>
            <a:rPr lang="en-US" sz="800">
              <a:effectLst/>
              <a:latin typeface="+mn-lt"/>
              <a:ea typeface="+mn-ea"/>
              <a:cs typeface="+mn-cs"/>
            </a:rPr>
            <a:t>vop</a:t>
          </a:r>
          <a:r>
            <a:rPr lang="ru-RU" sz="800">
              <a:effectLst/>
              <a:latin typeface="+mn-lt"/>
              <a:ea typeface="+mn-ea"/>
              <a:cs typeface="+mn-cs"/>
            </a:rPr>
            <a:t>.</a:t>
          </a:r>
          <a:r>
            <a:rPr lang="en-US" sz="800">
              <a:effectLst/>
              <a:latin typeface="+mn-lt"/>
              <a:ea typeface="+mn-ea"/>
              <a:cs typeface="+mn-cs"/>
            </a:rPr>
            <a:t>kz</a:t>
          </a:r>
        </a:p>
        <a:p>
          <a:r>
            <a:rPr lang="ru-RU" sz="800">
              <a:effectLst/>
              <a:latin typeface="+mn-lt"/>
              <a:ea typeface="+mn-ea"/>
              <a:cs typeface="+mn-cs"/>
            </a:rPr>
            <a:t>Мангистауская область, г. Жанаозен, ул. К. Сарбопеева, здание «Бизнес инкубатор», кабинет 207,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effectLst/>
              <a:latin typeface="+mn-lt"/>
              <a:ea typeface="+mn-ea"/>
              <a:cs typeface="+mn-cs"/>
            </a:rPr>
            <a:t>GSM: 87710259322</a:t>
          </a:r>
          <a:r>
            <a:rPr lang="ru-RU" sz="800">
              <a:effectLst/>
              <a:latin typeface="+mn-lt"/>
              <a:ea typeface="+mn-ea"/>
              <a:cs typeface="+mn-cs"/>
            </a:rPr>
            <a:t>, </a:t>
          </a:r>
          <a:r>
            <a:rPr lang="en-US" sz="800">
              <a:effectLst/>
              <a:latin typeface="+mn-lt"/>
              <a:ea typeface="+mn-ea"/>
              <a:cs typeface="+mn-cs"/>
            </a:rPr>
            <a:t>E-mail: uzen_os@mail.ru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28575</xdr:rowOff>
    </xdr:from>
    <xdr:to>
      <xdr:col>8</xdr:col>
      <xdr:colOff>0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76200" y="28575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8</xdr:row>
      <xdr:rowOff>180975</xdr:rowOff>
    </xdr:from>
    <xdr:to>
      <xdr:col>8</xdr:col>
      <xdr:colOff>495300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686550" y="1485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57151</xdr:rowOff>
    </xdr:from>
    <xdr:to>
      <xdr:col>8</xdr:col>
      <xdr:colOff>28575</xdr:colOff>
      <xdr:row>6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100" y="476251"/>
          <a:ext cx="6257925" cy="4571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marL="0" indent="0"/>
          <a:r>
            <a:rPr lang="ru-RU" sz="800" b="0">
              <a:effectLst/>
              <a:latin typeface="+mn-lt"/>
              <a:ea typeface="+mn-ea"/>
              <a:cs typeface="+mn-cs"/>
            </a:rPr>
            <a:t>Актюбинская область, г. Актобе, г. Актобе, ул. Бокенбай батыра, д. 2, бизнес-центр «</a:t>
          </a:r>
          <a:r>
            <a:rPr lang="en-US" sz="800" b="0">
              <a:effectLst/>
              <a:latin typeface="+mn-lt"/>
              <a:ea typeface="+mn-ea"/>
              <a:cs typeface="+mn-cs"/>
            </a:rPr>
            <a:t>Dastan Center</a:t>
          </a:r>
          <a:r>
            <a:rPr lang="ru-RU" sz="800" b="0">
              <a:effectLst/>
              <a:latin typeface="+mn-lt"/>
              <a:ea typeface="+mn-ea"/>
              <a:cs typeface="+mn-cs"/>
            </a:rPr>
            <a:t>», 4 этаж, каб. 405, </a:t>
          </a:r>
          <a:endParaRPr lang="en-US" sz="800" b="0"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ru-RU" sz="800" b="0">
              <a:effectLst/>
              <a:latin typeface="+mn-lt"/>
              <a:ea typeface="+mn-ea"/>
              <a:cs typeface="+mn-cs"/>
            </a:rPr>
            <a:t>тел: (7132) 41 31 17, 90 73 85, 87771658763, E-mail: </a:t>
          </a:r>
          <a:r>
            <a:rPr lang="ru-RU" sz="800" b="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os_aktobe@mail.ru</a:t>
          </a:r>
          <a:r>
            <a:rPr lang="ru-RU" sz="800" b="0">
              <a:effectLst/>
              <a:latin typeface="+mn-lt"/>
              <a:ea typeface="+mn-ea"/>
              <a:cs typeface="+mn-cs"/>
            </a:rPr>
            <a:t>, </a:t>
          </a:r>
          <a:r>
            <a:rPr lang="en-US" sz="800" b="0">
              <a:effectLst/>
              <a:latin typeface="+mn-lt"/>
              <a:ea typeface="+mn-ea"/>
              <a:cs typeface="+mn-cs"/>
            </a:rPr>
            <a:t>www</a:t>
          </a:r>
          <a:r>
            <a:rPr lang="ru-RU" sz="800" b="0">
              <a:effectLst/>
              <a:latin typeface="+mn-lt"/>
              <a:ea typeface="+mn-ea"/>
              <a:cs typeface="+mn-cs"/>
            </a:rPr>
            <a:t>.</a:t>
          </a:r>
          <a:r>
            <a:rPr lang="en-US" sz="800" b="0">
              <a:effectLst/>
              <a:latin typeface="+mn-lt"/>
              <a:ea typeface="+mn-ea"/>
              <a:cs typeface="+mn-cs"/>
            </a:rPr>
            <a:t>vop</a:t>
          </a:r>
          <a:r>
            <a:rPr lang="ru-RU" sz="800" b="0">
              <a:effectLst/>
              <a:latin typeface="+mn-lt"/>
              <a:ea typeface="+mn-ea"/>
              <a:cs typeface="+mn-cs"/>
            </a:rPr>
            <a:t>.</a:t>
          </a:r>
          <a:r>
            <a:rPr lang="en-US" sz="800" b="0">
              <a:effectLst/>
              <a:latin typeface="+mn-lt"/>
              <a:ea typeface="+mn-ea"/>
              <a:cs typeface="+mn-cs"/>
            </a:rPr>
            <a:t>kz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7</xdr:col>
      <xdr:colOff>390525</xdr:colOff>
      <xdr:row>3</xdr:row>
      <xdr:rowOff>114300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38100" y="0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8</xdr:row>
      <xdr:rowOff>180975</xdr:rowOff>
    </xdr:from>
    <xdr:to>
      <xdr:col>8</xdr:col>
      <xdr:colOff>495300</xdr:colOff>
      <xdr:row>9</xdr:row>
      <xdr:rowOff>190500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600-0000C4180000}"/>
            </a:ext>
          </a:extLst>
        </xdr:cNvPr>
        <xdr:cNvSpPr txBox="1">
          <a:spLocks noChangeArrowheads="1"/>
        </xdr:cNvSpPr>
      </xdr:nvSpPr>
      <xdr:spPr bwMode="auto">
        <a:xfrm>
          <a:off x="7143750" y="1343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47626</xdr:colOff>
      <xdr:row>3</xdr:row>
      <xdr:rowOff>9525</xdr:rowOff>
    </xdr:from>
    <xdr:to>
      <xdr:col>8</xdr:col>
      <xdr:colOff>0</xdr:colOff>
      <xdr:row>6</xdr:row>
      <xdr:rowOff>19051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47626" y="495300"/>
          <a:ext cx="6515100" cy="2952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r>
            <a:rPr lang="ru-RU" sz="800">
              <a:effectLst/>
              <a:latin typeface="+mn-lt"/>
              <a:ea typeface="+mn-ea"/>
              <a:cs typeface="+mn-cs"/>
            </a:rPr>
            <a:t>090000, ЗКО, г. Уральск, 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800">
              <a:effectLst/>
              <a:latin typeface="+mn-lt"/>
              <a:ea typeface="+mn-ea"/>
              <a:cs typeface="+mn-cs"/>
            </a:rPr>
            <a:t>пр. Достык - Дружба, 166, тел./факс: </a:t>
          </a:r>
          <a:r>
            <a:rPr lang="en-US" sz="800">
              <a:effectLst/>
              <a:latin typeface="+mn-lt"/>
              <a:ea typeface="+mn-ea"/>
              <a:cs typeface="+mn-cs"/>
            </a:rPr>
            <a:t>+7/</a:t>
          </a:r>
          <a:r>
            <a:rPr lang="ru-RU" sz="800">
              <a:effectLst/>
              <a:latin typeface="+mn-lt"/>
              <a:ea typeface="+mn-ea"/>
              <a:cs typeface="+mn-cs"/>
            </a:rPr>
            <a:t>7112/508921, </a:t>
          </a:r>
          <a:r>
            <a:rPr lang="en-US" sz="800">
              <a:effectLst/>
              <a:latin typeface="+mn-lt"/>
              <a:ea typeface="+mn-ea"/>
              <a:cs typeface="+mn-cs"/>
            </a:rPr>
            <a:t>+7/</a:t>
          </a:r>
          <a:r>
            <a:rPr lang="ru-RU" sz="800">
              <a:effectLst/>
              <a:latin typeface="+mn-lt"/>
              <a:ea typeface="+mn-ea"/>
              <a:cs typeface="+mn-cs"/>
            </a:rPr>
            <a:t>7112</a:t>
          </a:r>
          <a:r>
            <a:rPr lang="en-US" sz="800">
              <a:effectLst/>
              <a:latin typeface="+mn-lt"/>
              <a:ea typeface="+mn-ea"/>
              <a:cs typeface="+mn-cs"/>
            </a:rPr>
            <a:t>/</a:t>
          </a:r>
          <a:r>
            <a:rPr lang="ru-RU" sz="800">
              <a:effectLst/>
              <a:latin typeface="+mn-lt"/>
              <a:ea typeface="+mn-ea"/>
              <a:cs typeface="+mn-cs"/>
            </a:rPr>
            <a:t> 515603,</a:t>
          </a:r>
          <a:r>
            <a:rPr lang="ru-RU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800">
              <a:effectLst/>
              <a:latin typeface="+mn-lt"/>
              <a:ea typeface="+mn-ea"/>
              <a:cs typeface="+mn-cs"/>
            </a:rPr>
            <a:t>GSM: +77774680641, +77058004680, </a:t>
          </a:r>
          <a:r>
            <a:rPr lang="en-US" sz="800">
              <a:effectLst/>
              <a:latin typeface="+mn-lt"/>
              <a:ea typeface="+mn-ea"/>
              <a:cs typeface="+mn-cs"/>
            </a:rPr>
            <a:t>E</a:t>
          </a:r>
          <a:r>
            <a:rPr lang="ru-RU" sz="800">
              <a:effectLst/>
              <a:latin typeface="+mn-lt"/>
              <a:ea typeface="+mn-ea"/>
              <a:cs typeface="+mn-cs"/>
            </a:rPr>
            <a:t>-</a:t>
          </a:r>
          <a:r>
            <a:rPr lang="en-US" sz="800">
              <a:effectLst/>
              <a:latin typeface="+mn-lt"/>
              <a:ea typeface="+mn-ea"/>
              <a:cs typeface="+mn-cs"/>
            </a:rPr>
            <a:t>mail</a:t>
          </a:r>
          <a:r>
            <a:rPr lang="ru-RU" sz="800">
              <a:effectLst/>
              <a:latin typeface="+mn-lt"/>
              <a:ea typeface="+mn-ea"/>
              <a:cs typeface="+mn-cs"/>
            </a:rPr>
            <a:t>: </a:t>
          </a:r>
          <a:r>
            <a:rPr lang="en-US" sz="800">
              <a:effectLst/>
              <a:latin typeface="+mn-lt"/>
              <a:ea typeface="+mn-ea"/>
              <a:cs typeface="+mn-cs"/>
            </a:rPr>
            <a:t>os</a:t>
          </a:r>
          <a:r>
            <a:rPr lang="ru-RU" sz="800">
              <a:effectLst/>
              <a:latin typeface="+mn-lt"/>
              <a:ea typeface="+mn-ea"/>
              <a:cs typeface="+mn-cs"/>
            </a:rPr>
            <a:t>_</a:t>
          </a:r>
          <a:r>
            <a:rPr lang="en-US" sz="800">
              <a:effectLst/>
              <a:latin typeface="+mn-lt"/>
              <a:ea typeface="+mn-ea"/>
              <a:cs typeface="+mn-cs"/>
            </a:rPr>
            <a:t>oral</a:t>
          </a:r>
          <a:r>
            <a:rPr lang="ru-RU" sz="800">
              <a:effectLst/>
              <a:latin typeface="+mn-lt"/>
              <a:ea typeface="+mn-ea"/>
              <a:cs typeface="+mn-cs"/>
            </a:rPr>
            <a:t>@</a:t>
          </a:r>
          <a:r>
            <a:rPr lang="en-US" sz="800">
              <a:effectLst/>
              <a:latin typeface="+mn-lt"/>
              <a:ea typeface="+mn-ea"/>
              <a:cs typeface="+mn-cs"/>
            </a:rPr>
            <a:t>vop</a:t>
          </a:r>
          <a:r>
            <a:rPr lang="ru-RU" sz="800">
              <a:effectLst/>
              <a:latin typeface="+mn-lt"/>
              <a:ea typeface="+mn-ea"/>
              <a:cs typeface="+mn-cs"/>
            </a:rPr>
            <a:t>.</a:t>
          </a:r>
          <a:r>
            <a:rPr lang="en-US" sz="800">
              <a:effectLst/>
              <a:latin typeface="+mn-lt"/>
              <a:ea typeface="+mn-ea"/>
              <a:cs typeface="+mn-cs"/>
            </a:rPr>
            <a:t>kz</a:t>
          </a:r>
          <a:endParaRPr lang="ru-RU" sz="8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714375</xdr:colOff>
      <xdr:row>3</xdr:row>
      <xdr:rowOff>47625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66675" y="0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9</xdr:row>
      <xdr:rowOff>180975</xdr:rowOff>
    </xdr:from>
    <xdr:to>
      <xdr:col>9</xdr:col>
      <xdr:colOff>495300</xdr:colOff>
      <xdr:row>10</xdr:row>
      <xdr:rowOff>190500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900-000008110000}"/>
            </a:ext>
          </a:extLst>
        </xdr:cNvPr>
        <xdr:cNvSpPr txBox="1">
          <a:spLocks noChangeArrowheads="1"/>
        </xdr:cNvSpPr>
      </xdr:nvSpPr>
      <xdr:spPr bwMode="auto">
        <a:xfrm>
          <a:off x="7458075" y="1571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419100</xdr:colOff>
      <xdr:row>9</xdr:row>
      <xdr:rowOff>180975</xdr:rowOff>
    </xdr:from>
    <xdr:to>
      <xdr:col>9</xdr:col>
      <xdr:colOff>495300</xdr:colOff>
      <xdr:row>10</xdr:row>
      <xdr:rowOff>190500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900-000009110000}"/>
            </a:ext>
          </a:extLst>
        </xdr:cNvPr>
        <xdr:cNvSpPr txBox="1">
          <a:spLocks noChangeArrowheads="1"/>
        </xdr:cNvSpPr>
      </xdr:nvSpPr>
      <xdr:spPr bwMode="auto">
        <a:xfrm>
          <a:off x="7458075" y="1571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76199</xdr:colOff>
      <xdr:row>3</xdr:row>
      <xdr:rowOff>0</xdr:rowOff>
    </xdr:from>
    <xdr:to>
      <xdr:col>9</xdr:col>
      <xdr:colOff>9525</xdr:colOff>
      <xdr:row>4</xdr:row>
      <xdr:rowOff>200025</xdr:rowOff>
    </xdr:to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00000000-0008-0000-0900-00000B100000}"/>
            </a:ext>
          </a:extLst>
        </xdr:cNvPr>
        <xdr:cNvSpPr txBox="1">
          <a:spLocks noChangeArrowheads="1"/>
        </xdr:cNvSpPr>
      </xdr:nvSpPr>
      <xdr:spPr bwMode="auto">
        <a:xfrm>
          <a:off x="76199" y="485775"/>
          <a:ext cx="6972301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strike="noStrike">
              <a:solidFill>
                <a:srgbClr val="000000"/>
              </a:solidFill>
              <a:latin typeface="+mn-lt"/>
              <a:cs typeface="Arial"/>
            </a:rPr>
            <a:t>СКО, г. Петропавловск,  ул. Интернациональная, 25, тел.: 8 (7152) 36-59-27,  46-52-75,</a:t>
          </a:r>
          <a:r>
            <a:rPr lang="ru-RU" sz="900" b="0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Web</a:t>
          </a:r>
          <a:r>
            <a:rPr lang="ru-RU" sz="1000">
              <a:effectLst/>
              <a:latin typeface="+mn-lt"/>
              <a:ea typeface="+mn-ea"/>
              <a:cs typeface="+mn-cs"/>
            </a:rPr>
            <a:t>-</a:t>
          </a:r>
          <a:r>
            <a:rPr lang="en-US" sz="1000">
              <a:effectLst/>
              <a:latin typeface="+mn-lt"/>
              <a:ea typeface="+mn-ea"/>
              <a:cs typeface="+mn-cs"/>
            </a:rPr>
            <a:t>site</a:t>
          </a:r>
          <a:r>
            <a:rPr lang="ru-RU" sz="1000">
              <a:effectLst/>
              <a:latin typeface="+mn-lt"/>
              <a:ea typeface="+mn-ea"/>
              <a:cs typeface="+mn-cs"/>
            </a:rPr>
            <a:t>: </a:t>
          </a:r>
          <a:r>
            <a:rPr lang="en-US" sz="1000">
              <a:effectLst/>
              <a:latin typeface="+mn-lt"/>
              <a:ea typeface="+mn-ea"/>
              <a:cs typeface="+mn-cs"/>
            </a:rPr>
            <a:t>www</a:t>
          </a:r>
          <a:r>
            <a:rPr lang="ru-RU" sz="1000">
              <a:effectLst/>
              <a:latin typeface="+mn-lt"/>
              <a:ea typeface="+mn-ea"/>
              <a:cs typeface="+mn-cs"/>
            </a:rPr>
            <a:t>.</a:t>
          </a:r>
          <a:r>
            <a:rPr lang="en-US" sz="1000">
              <a:effectLst/>
              <a:latin typeface="+mn-lt"/>
              <a:ea typeface="+mn-ea"/>
              <a:cs typeface="+mn-cs"/>
            </a:rPr>
            <a:t>vop</a:t>
          </a:r>
          <a:r>
            <a:rPr lang="ru-RU" sz="1000">
              <a:effectLst/>
              <a:latin typeface="+mn-lt"/>
              <a:ea typeface="+mn-ea"/>
              <a:cs typeface="+mn-cs"/>
            </a:rPr>
            <a:t>.</a:t>
          </a:r>
          <a:r>
            <a:rPr lang="en-US" sz="1000">
              <a:effectLst/>
              <a:latin typeface="+mn-lt"/>
              <a:ea typeface="+mn-ea"/>
              <a:cs typeface="+mn-cs"/>
            </a:rPr>
            <a:t>kz</a:t>
          </a:r>
          <a:r>
            <a:rPr lang="ru-RU" sz="900" b="0" i="0" strike="noStrike">
              <a:solidFill>
                <a:srgbClr val="000000"/>
              </a:solidFill>
              <a:latin typeface="+mn-lt"/>
              <a:cs typeface="Arial"/>
            </a:rPr>
            <a:t>,</a:t>
          </a:r>
          <a:r>
            <a:rPr lang="ru-RU" sz="900" b="0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E-mail: os_petropavlovsk@mail.ru</a:t>
          </a: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900" b="0" i="0" strike="noStrike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os_petropavlovsk@vop.kz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7</xdr:col>
      <xdr:colOff>733425</xdr:colOff>
      <xdr:row>3</xdr:row>
      <xdr:rowOff>66675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329"/>
        <a:stretch/>
      </xdr:blipFill>
      <xdr:spPr bwMode="auto">
        <a:xfrm>
          <a:off x="38100" y="19050"/>
          <a:ext cx="5753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A31" sqref="A31:H31"/>
    </sheetView>
  </sheetViews>
  <sheetFormatPr defaultRowHeight="12.75" x14ac:dyDescent="0.2"/>
  <cols>
    <col min="1" max="1" width="5.85546875" customWidth="1"/>
    <col min="2" max="2" width="1.42578125" customWidth="1"/>
    <col min="3" max="3" width="15.5703125" customWidth="1"/>
    <col min="4" max="4" width="3.140625" customWidth="1"/>
    <col min="5" max="5" width="6.7109375" customWidth="1"/>
    <col min="6" max="6" width="7.140625" customWidth="1"/>
    <col min="7" max="7" width="31.42578125" customWidth="1"/>
    <col min="8" max="8" width="13.28515625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27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22.5" hidden="1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6.75" customHeight="1" x14ac:dyDescent="0.2">
      <c r="A7" s="64"/>
      <c r="B7" s="64"/>
      <c r="C7" s="64"/>
      <c r="D7" s="64"/>
      <c r="E7" s="64"/>
      <c r="F7" s="64"/>
      <c r="G7" s="64"/>
      <c r="H7" s="64"/>
    </row>
    <row r="8" spans="1:8" x14ac:dyDescent="0.2">
      <c r="A8" s="69" t="s">
        <v>22</v>
      </c>
      <c r="B8" s="69"/>
      <c r="C8" s="69"/>
      <c r="D8" s="69"/>
      <c r="E8" s="69"/>
      <c r="F8" s="69"/>
      <c r="G8" s="69"/>
      <c r="H8" s="69"/>
    </row>
    <row r="9" spans="1:8" x14ac:dyDescent="0.2">
      <c r="A9" s="69" t="s">
        <v>62</v>
      </c>
      <c r="B9" s="69"/>
      <c r="C9" s="69"/>
      <c r="D9" s="69"/>
      <c r="E9" s="69"/>
      <c r="F9" s="69"/>
      <c r="G9" s="69"/>
      <c r="H9" s="69"/>
    </row>
    <row r="10" spans="1:8" ht="13.5" customHeight="1" x14ac:dyDescent="0.3">
      <c r="A10" s="66"/>
      <c r="B10" s="66"/>
      <c r="C10" s="66"/>
      <c r="D10" s="66"/>
      <c r="E10" s="66"/>
      <c r="F10" s="66"/>
      <c r="G10" s="66"/>
      <c r="H10" s="66"/>
    </row>
    <row r="11" spans="1:8" ht="21.75" customHeight="1" x14ac:dyDescent="0.25">
      <c r="A11" s="67" t="s">
        <v>127</v>
      </c>
      <c r="B11" s="67"/>
      <c r="C11" s="67"/>
      <c r="D11" s="67"/>
      <c r="E11" s="67"/>
      <c r="F11" s="67"/>
      <c r="G11" s="67"/>
      <c r="H11" s="67"/>
    </row>
    <row r="12" spans="1:8" ht="12" customHeight="1" x14ac:dyDescent="0.2">
      <c r="A12" s="68"/>
      <c r="B12" s="68"/>
      <c r="C12" s="68"/>
      <c r="D12" s="68"/>
      <c r="E12" s="68"/>
      <c r="F12" s="68"/>
      <c r="G12" s="68"/>
      <c r="H12" s="68"/>
    </row>
    <row r="13" spans="1:8" s="1" customFormat="1" ht="15" customHeight="1" x14ac:dyDescent="0.2">
      <c r="A13" s="59" t="s">
        <v>61</v>
      </c>
      <c r="B13" s="59"/>
      <c r="C13" s="59"/>
      <c r="D13" s="59"/>
      <c r="E13" s="59"/>
      <c r="F13" s="59"/>
      <c r="G13" s="59"/>
      <c r="H13" s="59"/>
    </row>
    <row r="14" spans="1:8" s="1" customFormat="1" ht="37.5" customHeight="1" x14ac:dyDescent="0.2">
      <c r="A14" s="59" t="s">
        <v>10</v>
      </c>
      <c r="B14" s="59"/>
      <c r="C14" s="59"/>
      <c r="D14" s="59" t="s">
        <v>11</v>
      </c>
      <c r="E14" s="59"/>
      <c r="F14" s="59" t="s">
        <v>12</v>
      </c>
      <c r="G14" s="59"/>
      <c r="H14" s="44" t="s">
        <v>15</v>
      </c>
    </row>
    <row r="15" spans="1:8" s="1" customFormat="1" ht="12.75" customHeight="1" x14ac:dyDescent="0.2">
      <c r="A15" s="61" t="s">
        <v>13</v>
      </c>
      <c r="B15" s="61"/>
      <c r="C15" s="61"/>
      <c r="D15" s="62" t="s">
        <v>4</v>
      </c>
      <c r="E15" s="62"/>
      <c r="F15" s="62">
        <v>1</v>
      </c>
      <c r="G15" s="62"/>
      <c r="H15" s="22">
        <v>10000</v>
      </c>
    </row>
    <row r="16" spans="1:8" s="1" customFormat="1" ht="12.75" customHeight="1" x14ac:dyDescent="0.2">
      <c r="A16" s="61" t="s">
        <v>5</v>
      </c>
      <c r="B16" s="61"/>
      <c r="C16" s="61"/>
      <c r="D16" s="62" t="s">
        <v>4</v>
      </c>
      <c r="E16" s="62"/>
      <c r="F16" s="62">
        <v>1</v>
      </c>
      <c r="G16" s="62"/>
      <c r="H16" s="22">
        <v>10000</v>
      </c>
    </row>
    <row r="17" spans="1:8" s="1" customFormat="1" ht="12.75" customHeight="1" x14ac:dyDescent="0.2">
      <c r="A17" s="61" t="s">
        <v>6</v>
      </c>
      <c r="B17" s="61"/>
      <c r="C17" s="61"/>
      <c r="D17" s="62" t="s">
        <v>4</v>
      </c>
      <c r="E17" s="62"/>
      <c r="F17" s="62">
        <v>1</v>
      </c>
      <c r="G17" s="62"/>
      <c r="H17" s="22">
        <v>10000</v>
      </c>
    </row>
    <row r="18" spans="1:8" s="1" customFormat="1" ht="12.75" customHeight="1" x14ac:dyDescent="0.2">
      <c r="A18" s="61" t="s">
        <v>7</v>
      </c>
      <c r="B18" s="61"/>
      <c r="C18" s="61"/>
      <c r="D18" s="62" t="s">
        <v>4</v>
      </c>
      <c r="E18" s="62"/>
      <c r="F18" s="62">
        <v>1</v>
      </c>
      <c r="G18" s="62"/>
      <c r="H18" s="22">
        <v>10000</v>
      </c>
    </row>
    <row r="19" spans="1:8" s="1" customFormat="1" ht="12.75" customHeight="1" x14ac:dyDescent="0.2">
      <c r="A19" s="61" t="s">
        <v>8</v>
      </c>
      <c r="B19" s="61"/>
      <c r="C19" s="61"/>
      <c r="D19" s="62" t="s">
        <v>4</v>
      </c>
      <c r="E19" s="62"/>
      <c r="F19" s="62">
        <v>1</v>
      </c>
      <c r="G19" s="62"/>
      <c r="H19" s="22">
        <v>10000</v>
      </c>
    </row>
    <row r="20" spans="1:8" s="1" customFormat="1" ht="12.75" customHeight="1" x14ac:dyDescent="0.2">
      <c r="A20" s="61" t="s">
        <v>9</v>
      </c>
      <c r="B20" s="61"/>
      <c r="C20" s="61"/>
      <c r="D20" s="62" t="s">
        <v>4</v>
      </c>
      <c r="E20" s="62"/>
      <c r="F20" s="62">
        <v>2</v>
      </c>
      <c r="G20" s="62"/>
      <c r="H20" s="22">
        <v>15000</v>
      </c>
    </row>
    <row r="21" spans="1:8" s="1" customFormat="1" ht="12.75" customHeight="1" x14ac:dyDescent="0.2">
      <c r="A21" s="61" t="s">
        <v>52</v>
      </c>
      <c r="B21" s="61"/>
      <c r="C21" s="61"/>
      <c r="D21" s="62" t="s">
        <v>4</v>
      </c>
      <c r="E21" s="62"/>
      <c r="F21" s="62">
        <v>2</v>
      </c>
      <c r="G21" s="62"/>
      <c r="H21" s="23" t="s">
        <v>81</v>
      </c>
    </row>
    <row r="22" spans="1:8" s="1" customFormat="1" ht="13.5" customHeight="1" x14ac:dyDescent="0.2">
      <c r="A22" s="59" t="s">
        <v>60</v>
      </c>
      <c r="B22" s="59"/>
      <c r="C22" s="59"/>
      <c r="D22" s="59"/>
      <c r="E22" s="59"/>
      <c r="F22" s="59"/>
      <c r="G22" s="59"/>
      <c r="H22" s="59"/>
    </row>
    <row r="23" spans="1:8" s="1" customFormat="1" ht="36" customHeight="1" x14ac:dyDescent="0.2">
      <c r="A23" s="59" t="s">
        <v>80</v>
      </c>
      <c r="B23" s="59"/>
      <c r="C23" s="59"/>
      <c r="D23" s="59"/>
      <c r="E23" s="59"/>
      <c r="F23" s="59" t="s">
        <v>1</v>
      </c>
      <c r="G23" s="59"/>
      <c r="H23" s="59"/>
    </row>
    <row r="24" spans="1:8" s="1" customFormat="1" x14ac:dyDescent="0.2">
      <c r="A24" s="62"/>
      <c r="B24" s="62"/>
      <c r="C24" s="23"/>
      <c r="D24" s="56" t="s">
        <v>2</v>
      </c>
      <c r="E24" s="22">
        <v>100</v>
      </c>
      <c r="F24" s="63">
        <v>18000</v>
      </c>
      <c r="G24" s="63"/>
      <c r="H24" s="63"/>
    </row>
    <row r="25" spans="1:8" s="1" customFormat="1" x14ac:dyDescent="0.2">
      <c r="A25" s="60" t="s">
        <v>0</v>
      </c>
      <c r="B25" s="60"/>
      <c r="C25" s="45">
        <f>E24</f>
        <v>100</v>
      </c>
      <c r="D25" s="56" t="s">
        <v>2</v>
      </c>
      <c r="E25" s="22">
        <v>200</v>
      </c>
      <c r="F25" s="22">
        <v>18000</v>
      </c>
      <c r="G25" s="22" t="str">
        <f>CONCATENATE("тенге, + площадь свыше ",E24," кв.м. х на")</f>
        <v>тенге, + площадь свыше 100 кв.м. х на</v>
      </c>
      <c r="H25" s="22">
        <v>70</v>
      </c>
    </row>
    <row r="26" spans="1:8" s="1" customFormat="1" x14ac:dyDescent="0.2">
      <c r="A26" s="60" t="s">
        <v>0</v>
      </c>
      <c r="B26" s="60"/>
      <c r="C26" s="45">
        <f>E25</f>
        <v>200</v>
      </c>
      <c r="D26" s="56" t="s">
        <v>2</v>
      </c>
      <c r="E26" s="22">
        <v>500</v>
      </c>
      <c r="F26" s="22">
        <f>F25+(E25-E24)*H25</f>
        <v>25000</v>
      </c>
      <c r="G26" s="22" t="str">
        <f>CONCATENATE("тенге, + площадь свыше ",E25," кв.м.х на")</f>
        <v>тенге, + площадь свыше 200 кв.м.х на</v>
      </c>
      <c r="H26" s="22">
        <v>40</v>
      </c>
    </row>
    <row r="27" spans="1:8" s="1" customFormat="1" x14ac:dyDescent="0.2">
      <c r="A27" s="60" t="s">
        <v>0</v>
      </c>
      <c r="B27" s="60"/>
      <c r="C27" s="45">
        <f>E26</f>
        <v>500</v>
      </c>
      <c r="D27" s="56" t="s">
        <v>2</v>
      </c>
      <c r="E27" s="22">
        <v>1000</v>
      </c>
      <c r="F27" s="22">
        <f>F26+(E26-E25)*H26</f>
        <v>37000</v>
      </c>
      <c r="G27" s="22" t="str">
        <f>CONCATENATE("тенге, + площадь свыше ",E26," кв.м. х на")</f>
        <v>тенге, + площадь свыше 500 кв.м. х на</v>
      </c>
      <c r="H27" s="22">
        <v>20</v>
      </c>
    </row>
    <row r="28" spans="1:8" s="1" customFormat="1" x14ac:dyDescent="0.2">
      <c r="A28" s="60" t="s">
        <v>0</v>
      </c>
      <c r="B28" s="60"/>
      <c r="C28" s="45">
        <f>E27</f>
        <v>1000</v>
      </c>
      <c r="D28" s="56" t="s">
        <v>2</v>
      </c>
      <c r="E28" s="22">
        <v>2000</v>
      </c>
      <c r="F28" s="22">
        <f>F27+(E27-E26)*H27</f>
        <v>47000</v>
      </c>
      <c r="G28" s="22" t="str">
        <f>CONCATENATE("тенге, + площадь свыше ",E27," кв.м. х на")</f>
        <v>тенге, + площадь свыше 1000 кв.м. х на</v>
      </c>
      <c r="H28" s="22">
        <v>10</v>
      </c>
    </row>
    <row r="29" spans="1:8" s="1" customFormat="1" ht="12.75" customHeight="1" x14ac:dyDescent="0.2">
      <c r="A29" s="60" t="s">
        <v>0</v>
      </c>
      <c r="B29" s="60"/>
      <c r="C29" s="45">
        <f>E28</f>
        <v>2000</v>
      </c>
      <c r="D29" s="56" t="s">
        <v>2</v>
      </c>
      <c r="E29" s="22">
        <v>5000</v>
      </c>
      <c r="F29" s="22">
        <f>F28+(E28-E27)*H28</f>
        <v>57000</v>
      </c>
      <c r="G29" s="22" t="str">
        <f>CONCATENATE("тенге, + площадь свыше ",E28," кв.м. х на")</f>
        <v>тенге, + площадь свыше 2000 кв.м. х на</v>
      </c>
      <c r="H29" s="22">
        <v>5</v>
      </c>
    </row>
    <row r="30" spans="1:8" s="1" customFormat="1" ht="12.75" customHeight="1" x14ac:dyDescent="0.2">
      <c r="A30" s="60" t="s">
        <v>0</v>
      </c>
      <c r="B30" s="60"/>
      <c r="C30" s="22"/>
      <c r="D30" s="56"/>
      <c r="E30" s="22">
        <v>5000</v>
      </c>
      <c r="F30" s="22">
        <f>F29+(E29-E28)*H29</f>
        <v>72000</v>
      </c>
      <c r="G30" s="22" t="str">
        <f>CONCATENATE("тенге, + площадь свыше ",E29," кв.м. х на")</f>
        <v>тенге, + площадь свыше 5000 кв.м. х на</v>
      </c>
      <c r="H30" s="22">
        <v>3</v>
      </c>
    </row>
    <row r="31" spans="1:8" s="1" customFormat="1" ht="22.5" customHeight="1" x14ac:dyDescent="0.2">
      <c r="A31" s="61" t="s">
        <v>14</v>
      </c>
      <c r="B31" s="61"/>
      <c r="C31" s="61"/>
      <c r="D31" s="61"/>
      <c r="E31" s="61"/>
      <c r="F31" s="61"/>
      <c r="G31" s="61"/>
      <c r="H31" s="61"/>
    </row>
    <row r="32" spans="1:8" s="1" customFormat="1" x14ac:dyDescent="0.2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s="1" customFormat="1" ht="12.75" customHeight="1" x14ac:dyDescent="0.2">
      <c r="A33" s="59" t="s">
        <v>59</v>
      </c>
      <c r="B33" s="59"/>
      <c r="C33" s="59"/>
      <c r="D33" s="59"/>
      <c r="E33" s="59"/>
      <c r="F33" s="59"/>
      <c r="G33" s="59"/>
      <c r="H33" s="59"/>
    </row>
    <row r="34" spans="1:8" s="1" customFormat="1" x14ac:dyDescent="0.2">
      <c r="A34" s="59" t="s">
        <v>21</v>
      </c>
      <c r="B34" s="59"/>
      <c r="C34" s="59"/>
      <c r="D34" s="59"/>
      <c r="E34" s="59"/>
      <c r="F34" s="59" t="s">
        <v>15</v>
      </c>
      <c r="G34" s="59"/>
      <c r="H34" s="59"/>
    </row>
    <row r="35" spans="1:8" s="1" customFormat="1" ht="14.25" customHeight="1" x14ac:dyDescent="0.2">
      <c r="A35" s="62"/>
      <c r="B35" s="62"/>
      <c r="C35" s="23"/>
      <c r="D35" s="56" t="s">
        <v>2</v>
      </c>
      <c r="E35" s="22">
        <v>1000</v>
      </c>
      <c r="F35" s="63">
        <v>10000</v>
      </c>
      <c r="G35" s="63"/>
      <c r="H35" s="63"/>
    </row>
    <row r="36" spans="1:8" s="1" customFormat="1" x14ac:dyDescent="0.2">
      <c r="A36" s="60" t="s">
        <v>0</v>
      </c>
      <c r="B36" s="60"/>
      <c r="C36" s="45">
        <f>E35</f>
        <v>1000</v>
      </c>
      <c r="D36" s="56" t="s">
        <v>2</v>
      </c>
      <c r="E36" s="22">
        <v>2000</v>
      </c>
      <c r="F36" s="22">
        <v>10000</v>
      </c>
      <c r="G36" s="22" t="str">
        <f t="shared" ref="G36:G41" si="0">CONCATENATE("тенге, + площадь более ",E35," кв.м. х на")</f>
        <v>тенге, + площадь более 1000 кв.м. х на</v>
      </c>
      <c r="H36" s="46">
        <v>3</v>
      </c>
    </row>
    <row r="37" spans="1:8" s="1" customFormat="1" x14ac:dyDescent="0.2">
      <c r="A37" s="60" t="s">
        <v>0</v>
      </c>
      <c r="B37" s="60"/>
      <c r="C37" s="45">
        <f>E36</f>
        <v>2000</v>
      </c>
      <c r="D37" s="56" t="s">
        <v>2</v>
      </c>
      <c r="E37" s="22">
        <v>5000</v>
      </c>
      <c r="F37" s="22">
        <f>F36+(E36-E35)*H36</f>
        <v>13000</v>
      </c>
      <c r="G37" s="22" t="str">
        <f t="shared" si="0"/>
        <v>тенге, + площадь более 2000 кв.м. х на</v>
      </c>
      <c r="H37" s="46">
        <v>1.5</v>
      </c>
    </row>
    <row r="38" spans="1:8" s="1" customFormat="1" x14ac:dyDescent="0.2">
      <c r="A38" s="60" t="s">
        <v>0</v>
      </c>
      <c r="B38" s="60"/>
      <c r="C38" s="45">
        <f>E37</f>
        <v>5000</v>
      </c>
      <c r="D38" s="56" t="s">
        <v>2</v>
      </c>
      <c r="E38" s="22">
        <v>10000</v>
      </c>
      <c r="F38" s="22">
        <f>F37+(E37-E36)*H37</f>
        <v>17500</v>
      </c>
      <c r="G38" s="22" t="str">
        <f t="shared" si="0"/>
        <v>тенге, + площадь более 5000 кв.м. х на</v>
      </c>
      <c r="H38" s="46">
        <v>0.75</v>
      </c>
    </row>
    <row r="39" spans="1:8" s="1" customFormat="1" x14ac:dyDescent="0.2">
      <c r="A39" s="60" t="s">
        <v>0</v>
      </c>
      <c r="B39" s="60"/>
      <c r="C39" s="45">
        <f>E38</f>
        <v>10000</v>
      </c>
      <c r="D39" s="56" t="s">
        <v>2</v>
      </c>
      <c r="E39" s="22">
        <v>20000</v>
      </c>
      <c r="F39" s="22">
        <f>F38+(E38-E37)*H38</f>
        <v>21250</v>
      </c>
      <c r="G39" s="22" t="str">
        <f t="shared" si="0"/>
        <v>тенге, + площадь более 10000 кв.м. х на</v>
      </c>
      <c r="H39" s="46">
        <v>0.35</v>
      </c>
    </row>
    <row r="40" spans="1:8" s="1" customFormat="1" ht="12.75" customHeight="1" x14ac:dyDescent="0.2">
      <c r="A40" s="60" t="s">
        <v>0</v>
      </c>
      <c r="B40" s="60"/>
      <c r="C40" s="45">
        <f>E39</f>
        <v>20000</v>
      </c>
      <c r="D40" s="56" t="s">
        <v>2</v>
      </c>
      <c r="E40" s="22">
        <v>50000</v>
      </c>
      <c r="F40" s="22">
        <f>F39+(E39-E38)*H39</f>
        <v>24750</v>
      </c>
      <c r="G40" s="22" t="str">
        <f t="shared" si="0"/>
        <v>тенге, + площадь более 20000 кв.м. х на</v>
      </c>
      <c r="H40" s="46">
        <v>0.2</v>
      </c>
    </row>
    <row r="41" spans="1:8" s="1" customFormat="1" ht="12.75" customHeight="1" x14ac:dyDescent="0.2">
      <c r="A41" s="60" t="s">
        <v>0</v>
      </c>
      <c r="B41" s="60"/>
      <c r="C41" s="22"/>
      <c r="D41" s="56"/>
      <c r="E41" s="22">
        <v>50000</v>
      </c>
      <c r="F41" s="22">
        <f>F40+(E40-E39)*H40</f>
        <v>30750</v>
      </c>
      <c r="G41" s="22" t="str">
        <f t="shared" si="0"/>
        <v>тенге, + площадь более 50000 кв.м. х на</v>
      </c>
      <c r="H41" s="46">
        <v>0.1</v>
      </c>
    </row>
    <row r="42" spans="1:8" s="1" customFormat="1" ht="12.75" customHeight="1" x14ac:dyDescent="0.2">
      <c r="A42" s="61" t="s">
        <v>55</v>
      </c>
      <c r="B42" s="61"/>
      <c r="C42" s="61"/>
      <c r="D42" s="61"/>
      <c r="E42" s="61"/>
      <c r="F42" s="61"/>
      <c r="G42" s="61"/>
      <c r="H42" s="61"/>
    </row>
    <row r="43" spans="1:8" s="1" customFormat="1" ht="12.75" customHeight="1" x14ac:dyDescent="0.2">
      <c r="A43" s="59" t="s">
        <v>58</v>
      </c>
      <c r="B43" s="59"/>
      <c r="C43" s="59"/>
      <c r="D43" s="59"/>
      <c r="E43" s="59"/>
      <c r="F43" s="59"/>
      <c r="G43" s="59"/>
      <c r="H43" s="59"/>
    </row>
    <row r="44" spans="1:8" s="1" customFormat="1" ht="36" x14ac:dyDescent="0.2">
      <c r="A44" s="59" t="s">
        <v>67</v>
      </c>
      <c r="B44" s="59"/>
      <c r="C44" s="59"/>
      <c r="D44" s="59"/>
      <c r="E44" s="59"/>
      <c r="F44" s="59" t="s">
        <v>12</v>
      </c>
      <c r="G44" s="59"/>
      <c r="H44" s="52" t="s">
        <v>15</v>
      </c>
    </row>
    <row r="45" spans="1:8" s="1" customFormat="1" ht="12.75" customHeight="1" x14ac:dyDescent="0.2">
      <c r="A45" s="60"/>
      <c r="B45" s="60"/>
      <c r="C45" s="47"/>
      <c r="D45" s="56" t="s">
        <v>2</v>
      </c>
      <c r="E45" s="47">
        <v>1</v>
      </c>
      <c r="F45" s="62">
        <v>3</v>
      </c>
      <c r="G45" s="62"/>
      <c r="H45" s="22">
        <v>20000</v>
      </c>
    </row>
    <row r="46" spans="1:8" s="1" customFormat="1" x14ac:dyDescent="0.2">
      <c r="A46" s="60" t="s">
        <v>26</v>
      </c>
      <c r="B46" s="60"/>
      <c r="C46" s="47">
        <v>1</v>
      </c>
      <c r="D46" s="56" t="s">
        <v>2</v>
      </c>
      <c r="E46" s="47">
        <v>10</v>
      </c>
      <c r="F46" s="62">
        <v>3</v>
      </c>
      <c r="G46" s="62"/>
      <c r="H46" s="22">
        <v>20000</v>
      </c>
    </row>
    <row r="47" spans="1:8" s="1" customFormat="1" ht="12.75" customHeight="1" x14ac:dyDescent="0.2">
      <c r="A47" s="60" t="s">
        <v>26</v>
      </c>
      <c r="B47" s="60"/>
      <c r="C47" s="47">
        <v>10</v>
      </c>
      <c r="D47" s="56" t="s">
        <v>2</v>
      </c>
      <c r="E47" s="47">
        <v>100</v>
      </c>
      <c r="F47" s="62">
        <v>3</v>
      </c>
      <c r="G47" s="62"/>
      <c r="H47" s="22">
        <v>30000</v>
      </c>
    </row>
    <row r="48" spans="1:8" s="1" customFormat="1" ht="12.75" customHeight="1" x14ac:dyDescent="0.2">
      <c r="A48" s="60" t="s">
        <v>26</v>
      </c>
      <c r="B48" s="60"/>
      <c r="C48" s="47">
        <v>100</v>
      </c>
      <c r="D48" s="56" t="s">
        <v>2</v>
      </c>
      <c r="E48" s="47">
        <v>1000</v>
      </c>
      <c r="F48" s="62">
        <v>3</v>
      </c>
      <c r="G48" s="62"/>
      <c r="H48" s="22">
        <v>40000</v>
      </c>
    </row>
    <row r="49" spans="1:8" s="1" customFormat="1" ht="11.25" customHeight="1" x14ac:dyDescent="0.2">
      <c r="A49" s="60" t="s">
        <v>0</v>
      </c>
      <c r="B49" s="60"/>
      <c r="C49" s="47"/>
      <c r="D49" s="56"/>
      <c r="E49" s="47">
        <v>1000</v>
      </c>
      <c r="F49" s="62">
        <v>3</v>
      </c>
      <c r="G49" s="62"/>
      <c r="H49" s="22">
        <v>50000</v>
      </c>
    </row>
    <row r="50" spans="1:8" s="1" customFormat="1" ht="12.75" customHeight="1" x14ac:dyDescent="0.2">
      <c r="A50" s="58" t="s">
        <v>90</v>
      </c>
      <c r="B50" s="58"/>
      <c r="C50" s="58"/>
      <c r="D50" s="58"/>
      <c r="E50" s="58"/>
      <c r="F50" s="58"/>
      <c r="G50" s="58"/>
      <c r="H50" s="58"/>
    </row>
    <row r="51" spans="1:8" s="1" customFormat="1" ht="36" customHeight="1" x14ac:dyDescent="0.2">
      <c r="A51" s="59" t="s">
        <v>10</v>
      </c>
      <c r="B51" s="59"/>
      <c r="C51" s="59"/>
      <c r="D51" s="59"/>
      <c r="E51" s="59"/>
      <c r="F51" s="59" t="s">
        <v>12</v>
      </c>
      <c r="G51" s="59"/>
      <c r="H51" s="52" t="s">
        <v>15</v>
      </c>
    </row>
    <row r="52" spans="1:8" s="1" customFormat="1" ht="12.75" customHeight="1" x14ac:dyDescent="0.2">
      <c r="A52" s="72" t="s">
        <v>97</v>
      </c>
      <c r="B52" s="72"/>
      <c r="C52" s="72"/>
      <c r="D52" s="72"/>
      <c r="E52" s="72"/>
      <c r="F52" s="73">
        <v>3</v>
      </c>
      <c r="G52" s="73"/>
      <c r="H52" s="34">
        <v>35000</v>
      </c>
    </row>
    <row r="53" spans="1:8" s="1" customFormat="1" ht="12.75" customHeight="1" x14ac:dyDescent="0.2">
      <c r="A53" s="72" t="s">
        <v>91</v>
      </c>
      <c r="B53" s="72"/>
      <c r="C53" s="72"/>
      <c r="D53" s="72"/>
      <c r="E53" s="72"/>
      <c r="F53" s="73">
        <v>3</v>
      </c>
      <c r="G53" s="73"/>
      <c r="H53" s="34">
        <v>55000</v>
      </c>
    </row>
    <row r="54" spans="1:8" s="1" customFormat="1" ht="12.75" customHeight="1" x14ac:dyDescent="0.2">
      <c r="A54" s="72" t="s">
        <v>92</v>
      </c>
      <c r="B54" s="72"/>
      <c r="C54" s="72"/>
      <c r="D54" s="72"/>
      <c r="E54" s="72"/>
      <c r="F54" s="73">
        <v>3</v>
      </c>
      <c r="G54" s="73"/>
      <c r="H54" s="34">
        <v>10000</v>
      </c>
    </row>
    <row r="55" spans="1:8" s="1" customFormat="1" ht="12.75" customHeight="1" x14ac:dyDescent="0.2">
      <c r="A55" s="72" t="s">
        <v>93</v>
      </c>
      <c r="B55" s="72"/>
      <c r="C55" s="72"/>
      <c r="D55" s="72"/>
      <c r="E55" s="72"/>
      <c r="F55" s="73">
        <v>5</v>
      </c>
      <c r="G55" s="73"/>
      <c r="H55" s="34">
        <v>60000</v>
      </c>
    </row>
    <row r="56" spans="1:8" s="1" customFormat="1" ht="12.75" customHeight="1" x14ac:dyDescent="0.2">
      <c r="A56" s="72" t="s">
        <v>94</v>
      </c>
      <c r="B56" s="72"/>
      <c r="C56" s="72"/>
      <c r="D56" s="72"/>
      <c r="E56" s="72"/>
      <c r="F56" s="73">
        <v>5</v>
      </c>
      <c r="G56" s="73"/>
      <c r="H56" s="34">
        <v>95000</v>
      </c>
    </row>
    <row r="57" spans="1:8" s="1" customFormat="1" ht="12.75" customHeight="1" x14ac:dyDescent="0.2">
      <c r="A57" s="72" t="s">
        <v>95</v>
      </c>
      <c r="B57" s="72"/>
      <c r="C57" s="72"/>
      <c r="D57" s="72"/>
      <c r="E57" s="72"/>
      <c r="F57" s="73">
        <v>5</v>
      </c>
      <c r="G57" s="73"/>
      <c r="H57" s="34">
        <v>10000</v>
      </c>
    </row>
    <row r="58" spans="1:8" s="1" customFormat="1" ht="12.75" customHeight="1" x14ac:dyDescent="0.2">
      <c r="A58" s="72" t="s">
        <v>96</v>
      </c>
      <c r="B58" s="72"/>
      <c r="C58" s="72"/>
      <c r="D58" s="72"/>
      <c r="E58" s="72"/>
      <c r="F58" s="73">
        <v>5</v>
      </c>
      <c r="G58" s="73"/>
      <c r="H58" s="34">
        <v>55000</v>
      </c>
    </row>
    <row r="59" spans="1:8" s="1" customFormat="1" ht="12.75" customHeight="1" x14ac:dyDescent="0.2">
      <c r="A59" s="58" t="s">
        <v>100</v>
      </c>
      <c r="B59" s="58"/>
      <c r="C59" s="58"/>
      <c r="D59" s="58"/>
      <c r="E59" s="58"/>
      <c r="F59" s="58"/>
      <c r="G59" s="58"/>
      <c r="H59" s="58"/>
    </row>
    <row r="60" spans="1:8" s="1" customFormat="1" x14ac:dyDescent="0.2">
      <c r="A60" s="59" t="s">
        <v>10</v>
      </c>
      <c r="B60" s="59"/>
      <c r="C60" s="59"/>
      <c r="D60" s="59"/>
      <c r="E60" s="59"/>
      <c r="F60" s="59" t="s">
        <v>15</v>
      </c>
      <c r="G60" s="59"/>
      <c r="H60" s="59"/>
    </row>
    <row r="61" spans="1:8" s="1" customFormat="1" ht="12.75" customHeight="1" x14ac:dyDescent="0.2">
      <c r="A61" s="72" t="s">
        <v>101</v>
      </c>
      <c r="B61" s="72"/>
      <c r="C61" s="72"/>
      <c r="D61" s="72"/>
      <c r="E61" s="72"/>
      <c r="F61" s="73">
        <v>3</v>
      </c>
      <c r="G61" s="73"/>
      <c r="H61" s="48">
        <v>3500</v>
      </c>
    </row>
    <row r="62" spans="1:8" s="1" customFormat="1" ht="12.75" customHeight="1" x14ac:dyDescent="0.2">
      <c r="A62" s="72" t="s">
        <v>102</v>
      </c>
      <c r="B62" s="72"/>
      <c r="C62" s="72"/>
      <c r="D62" s="72"/>
      <c r="E62" s="72"/>
      <c r="F62" s="73">
        <v>3</v>
      </c>
      <c r="G62" s="73"/>
      <c r="H62" s="48">
        <v>10000</v>
      </c>
    </row>
    <row r="63" spans="1:8" s="1" customFormat="1" ht="12.75" customHeight="1" x14ac:dyDescent="0.2">
      <c r="A63" s="72" t="s">
        <v>103</v>
      </c>
      <c r="B63" s="72"/>
      <c r="C63" s="72"/>
      <c r="D63" s="72"/>
      <c r="E63" s="72"/>
      <c r="F63" s="73">
        <v>3</v>
      </c>
      <c r="G63" s="73"/>
      <c r="H63" s="48">
        <v>50000</v>
      </c>
    </row>
    <row r="64" spans="1:8" s="1" customFormat="1" ht="12.75" customHeight="1" x14ac:dyDescent="0.2">
      <c r="A64" s="72" t="s">
        <v>104</v>
      </c>
      <c r="B64" s="72"/>
      <c r="C64" s="72"/>
      <c r="D64" s="72"/>
      <c r="E64" s="72"/>
      <c r="F64" s="74">
        <v>3</v>
      </c>
      <c r="G64" s="74"/>
      <c r="H64" s="48">
        <v>90000</v>
      </c>
    </row>
    <row r="65" spans="1:8" s="1" customFormat="1" ht="12.75" customHeight="1" x14ac:dyDescent="0.2">
      <c r="A65" s="72" t="s">
        <v>105</v>
      </c>
      <c r="B65" s="72"/>
      <c r="C65" s="72"/>
      <c r="D65" s="72"/>
      <c r="E65" s="72"/>
      <c r="F65" s="73">
        <v>3</v>
      </c>
      <c r="G65" s="73"/>
      <c r="H65" s="48">
        <v>180000</v>
      </c>
    </row>
    <row r="66" spans="1:8" s="1" customFormat="1" ht="24.75" customHeight="1" x14ac:dyDescent="0.2">
      <c r="A66" s="72" t="s">
        <v>106</v>
      </c>
      <c r="B66" s="72"/>
      <c r="C66" s="72"/>
      <c r="D66" s="72"/>
      <c r="E66" s="72"/>
      <c r="F66" s="73">
        <v>3</v>
      </c>
      <c r="G66" s="73"/>
      <c r="H66" s="48">
        <v>1800</v>
      </c>
    </row>
    <row r="67" spans="1:8" s="1" customFormat="1" ht="12.75" customHeight="1" x14ac:dyDescent="0.2">
      <c r="A67" s="72" t="s">
        <v>107</v>
      </c>
      <c r="B67" s="72"/>
      <c r="C67" s="72"/>
      <c r="D67" s="72"/>
      <c r="E67" s="72"/>
      <c r="F67" s="73">
        <v>3</v>
      </c>
      <c r="G67" s="73"/>
      <c r="H67" s="48">
        <v>400</v>
      </c>
    </row>
    <row r="68" spans="1:8" s="1" customFormat="1" ht="12.75" customHeight="1" x14ac:dyDescent="0.2">
      <c r="A68" s="59" t="s">
        <v>63</v>
      </c>
      <c r="B68" s="59"/>
      <c r="C68" s="59"/>
      <c r="D68" s="59"/>
      <c r="E68" s="59"/>
      <c r="F68" s="59"/>
      <c r="G68" s="59"/>
      <c r="H68" s="59"/>
    </row>
    <row r="69" spans="1:8" s="1" customFormat="1" ht="24" x14ac:dyDescent="0.2">
      <c r="A69" s="59" t="s">
        <v>10</v>
      </c>
      <c r="B69" s="59"/>
      <c r="C69" s="59"/>
      <c r="D69" s="59" t="s">
        <v>56</v>
      </c>
      <c r="E69" s="59"/>
      <c r="F69" s="59" t="s">
        <v>12</v>
      </c>
      <c r="G69" s="59"/>
      <c r="H69" s="52" t="s">
        <v>25</v>
      </c>
    </row>
    <row r="70" spans="1:8" s="1" customFormat="1" ht="12.75" customHeight="1" x14ac:dyDescent="0.2">
      <c r="A70" s="61" t="s">
        <v>16</v>
      </c>
      <c r="B70" s="61"/>
      <c r="C70" s="61"/>
      <c r="D70" s="62" t="s">
        <v>4</v>
      </c>
      <c r="E70" s="62"/>
      <c r="F70" s="62">
        <v>1</v>
      </c>
      <c r="G70" s="62"/>
      <c r="H70" s="49">
        <v>4500</v>
      </c>
    </row>
    <row r="71" spans="1:8" s="1" customFormat="1" ht="12.75" customHeight="1" x14ac:dyDescent="0.2">
      <c r="A71" s="61" t="s">
        <v>17</v>
      </c>
      <c r="B71" s="61"/>
      <c r="C71" s="61"/>
      <c r="D71" s="62" t="s">
        <v>4</v>
      </c>
      <c r="E71" s="62"/>
      <c r="F71" s="62">
        <v>1</v>
      </c>
      <c r="G71" s="62"/>
      <c r="H71" s="49">
        <v>8000</v>
      </c>
    </row>
    <row r="72" spans="1:8" s="1" customFormat="1" ht="12.75" customHeight="1" x14ac:dyDescent="0.2">
      <c r="A72" s="61" t="s">
        <v>85</v>
      </c>
      <c r="B72" s="61"/>
      <c r="C72" s="61"/>
      <c r="D72" s="62" t="s">
        <v>4</v>
      </c>
      <c r="E72" s="62"/>
      <c r="F72" s="62">
        <v>2</v>
      </c>
      <c r="G72" s="62"/>
      <c r="H72" s="49">
        <v>3000</v>
      </c>
    </row>
    <row r="73" spans="1:8" s="1" customFormat="1" ht="12.75" customHeight="1" x14ac:dyDescent="0.2">
      <c r="A73" s="61" t="s">
        <v>98</v>
      </c>
      <c r="B73" s="61"/>
      <c r="C73" s="61"/>
      <c r="D73" s="62" t="s">
        <v>4</v>
      </c>
      <c r="E73" s="62"/>
      <c r="F73" s="78" t="s">
        <v>18</v>
      </c>
      <c r="G73" s="78"/>
      <c r="H73" s="49">
        <v>7000</v>
      </c>
    </row>
    <row r="74" spans="1:8" s="1" customFormat="1" ht="12.75" customHeight="1" x14ac:dyDescent="0.2">
      <c r="A74" s="61" t="s">
        <v>19</v>
      </c>
      <c r="B74" s="61"/>
      <c r="C74" s="61"/>
      <c r="D74" s="62" t="s">
        <v>4</v>
      </c>
      <c r="E74" s="62"/>
      <c r="F74" s="78" t="s">
        <v>20</v>
      </c>
      <c r="G74" s="78"/>
      <c r="H74" s="49">
        <v>8000</v>
      </c>
    </row>
    <row r="75" spans="1:8" s="1" customFormat="1" ht="12.75" customHeight="1" x14ac:dyDescent="0.2">
      <c r="A75" s="61" t="s">
        <v>99</v>
      </c>
      <c r="B75" s="61"/>
      <c r="C75" s="61"/>
      <c r="D75" s="62" t="s">
        <v>4</v>
      </c>
      <c r="E75" s="62"/>
      <c r="F75" s="78" t="s">
        <v>20</v>
      </c>
      <c r="G75" s="78"/>
      <c r="H75" s="49">
        <v>10000</v>
      </c>
    </row>
    <row r="76" spans="1:8" s="1" customFormat="1" ht="32.25" customHeight="1" x14ac:dyDescent="0.2">
      <c r="A76" s="61" t="s">
        <v>86</v>
      </c>
      <c r="B76" s="61"/>
      <c r="C76" s="61"/>
      <c r="D76" s="62" t="s">
        <v>4</v>
      </c>
      <c r="E76" s="62"/>
      <c r="F76" s="78" t="s">
        <v>20</v>
      </c>
      <c r="G76" s="78"/>
      <c r="H76" s="53" t="s">
        <v>87</v>
      </c>
    </row>
    <row r="77" spans="1:8" s="1" customFormat="1" x14ac:dyDescent="0.2">
      <c r="A77" s="77" t="s">
        <v>69</v>
      </c>
      <c r="B77" s="77"/>
      <c r="C77" s="77"/>
      <c r="D77" s="77"/>
      <c r="E77" s="77"/>
      <c r="F77" s="77"/>
      <c r="G77" s="77"/>
      <c r="H77" s="77"/>
    </row>
    <row r="78" spans="1:8" s="1" customFormat="1" ht="12.75" customHeight="1" x14ac:dyDescent="0.2">
      <c r="A78" s="70" t="s">
        <v>27</v>
      </c>
      <c r="B78" s="70"/>
      <c r="C78" s="70"/>
      <c r="D78" s="70"/>
      <c r="E78" s="70"/>
      <c r="F78" s="70" t="s">
        <v>28</v>
      </c>
      <c r="G78" s="70"/>
      <c r="H78" s="70"/>
    </row>
    <row r="79" spans="1:8" s="1" customFormat="1" ht="12.75" customHeight="1" x14ac:dyDescent="0.2">
      <c r="A79" s="70" t="s">
        <v>29</v>
      </c>
      <c r="B79" s="70"/>
      <c r="C79" s="70"/>
      <c r="D79" s="70"/>
      <c r="E79" s="70"/>
      <c r="F79" s="70" t="s">
        <v>30</v>
      </c>
      <c r="G79" s="70"/>
      <c r="H79" s="70"/>
    </row>
    <row r="80" spans="1:8" s="1" customFormat="1" ht="12.75" customHeight="1" x14ac:dyDescent="0.2">
      <c r="A80" s="70" t="s">
        <v>31</v>
      </c>
      <c r="B80" s="70"/>
      <c r="C80" s="70"/>
      <c r="D80" s="70"/>
      <c r="E80" s="70"/>
      <c r="F80" s="70" t="s">
        <v>32</v>
      </c>
      <c r="G80" s="70"/>
      <c r="H80" s="70"/>
    </row>
    <row r="81" spans="1:8" s="1" customFormat="1" ht="12.75" customHeight="1" x14ac:dyDescent="0.2">
      <c r="A81" s="70" t="s">
        <v>33</v>
      </c>
      <c r="B81" s="70"/>
      <c r="C81" s="70"/>
      <c r="D81" s="70"/>
      <c r="E81" s="70"/>
      <c r="F81" s="70" t="s">
        <v>34</v>
      </c>
      <c r="G81" s="70"/>
      <c r="H81" s="70"/>
    </row>
    <row r="82" spans="1:8" s="1" customFormat="1" ht="12.75" customHeight="1" x14ac:dyDescent="0.2">
      <c r="A82" s="75" t="s">
        <v>35</v>
      </c>
      <c r="B82" s="75"/>
      <c r="C82" s="75"/>
      <c r="D82" s="75"/>
      <c r="E82" s="75"/>
      <c r="F82" s="75"/>
      <c r="G82" s="75"/>
      <c r="H82" s="75"/>
    </row>
    <row r="83" spans="1:8" s="1" customFormat="1" ht="12.75" customHeight="1" x14ac:dyDescent="0.2">
      <c r="A83" s="76" t="s">
        <v>23</v>
      </c>
      <c r="B83" s="76"/>
      <c r="C83" s="76"/>
      <c r="D83" s="76"/>
      <c r="E83" s="76"/>
      <c r="F83" s="76"/>
      <c r="G83" s="76"/>
      <c r="H83" s="76"/>
    </row>
    <row r="84" spans="1:8" s="1" customFormat="1" ht="12.75" customHeight="1" x14ac:dyDescent="0.2">
      <c r="A84" s="77" t="s">
        <v>64</v>
      </c>
      <c r="B84" s="77"/>
      <c r="C84" s="77"/>
      <c r="D84" s="77"/>
      <c r="E84" s="77"/>
      <c r="F84" s="77"/>
      <c r="G84" s="77"/>
      <c r="H84" s="77"/>
    </row>
    <row r="85" spans="1:8" s="1" customFormat="1" ht="12.75" customHeight="1" x14ac:dyDescent="0.2">
      <c r="A85" s="70" t="s">
        <v>36</v>
      </c>
      <c r="B85" s="70"/>
      <c r="C85" s="70"/>
      <c r="D85" s="70"/>
      <c r="E85" s="70"/>
      <c r="F85" s="71" t="s">
        <v>88</v>
      </c>
      <c r="G85" s="71"/>
      <c r="H85" s="71"/>
    </row>
    <row r="86" spans="1:8" s="1" customFormat="1" ht="12.75" customHeight="1" x14ac:dyDescent="0.2">
      <c r="A86" s="70" t="s">
        <v>38</v>
      </c>
      <c r="B86" s="70"/>
      <c r="C86" s="70"/>
      <c r="D86" s="70"/>
      <c r="E86" s="70"/>
      <c r="F86" s="71" t="s">
        <v>37</v>
      </c>
      <c r="G86" s="71"/>
      <c r="H86" s="71"/>
    </row>
    <row r="87" spans="1:8" s="1" customFormat="1" ht="12.75" customHeight="1" x14ac:dyDescent="0.2">
      <c r="A87" s="70" t="s">
        <v>39</v>
      </c>
      <c r="B87" s="70"/>
      <c r="C87" s="70"/>
      <c r="D87" s="70"/>
      <c r="E87" s="70"/>
      <c r="F87" s="71" t="s">
        <v>89</v>
      </c>
      <c r="G87" s="71"/>
      <c r="H87" s="71"/>
    </row>
    <row r="88" spans="1:8" s="1" customFormat="1" ht="12.75" customHeight="1" x14ac:dyDescent="0.2">
      <c r="A88" s="70" t="s">
        <v>40</v>
      </c>
      <c r="B88" s="70"/>
      <c r="C88" s="70"/>
      <c r="D88" s="70"/>
      <c r="E88" s="70"/>
      <c r="F88" s="71" t="s">
        <v>28</v>
      </c>
      <c r="G88" s="71"/>
      <c r="H88" s="71"/>
    </row>
    <row r="89" spans="1:8" s="1" customFormat="1" ht="12.75" customHeight="1" x14ac:dyDescent="0.2">
      <c r="A89" s="77" t="s">
        <v>70</v>
      </c>
      <c r="B89" s="77"/>
      <c r="C89" s="77"/>
      <c r="D89" s="77"/>
      <c r="E89" s="77"/>
      <c r="F89" s="77"/>
      <c r="G89" s="77"/>
      <c r="H89" s="77"/>
    </row>
    <row r="90" spans="1:8" ht="49.5" customHeight="1" x14ac:dyDescent="0.2">
      <c r="A90" s="76" t="s">
        <v>41</v>
      </c>
      <c r="B90" s="76"/>
      <c r="C90" s="76"/>
      <c r="D90" s="76"/>
      <c r="E90" s="76"/>
      <c r="F90" s="70" t="s">
        <v>42</v>
      </c>
      <c r="G90" s="70"/>
      <c r="H90" s="70"/>
    </row>
    <row r="91" spans="1:8" x14ac:dyDescent="0.2">
      <c r="A91" s="76"/>
      <c r="B91" s="76"/>
      <c r="C91" s="76"/>
      <c r="D91" s="76"/>
      <c r="E91" s="76"/>
      <c r="F91" s="70"/>
      <c r="G91" s="70"/>
      <c r="H91" s="70"/>
    </row>
    <row r="92" spans="1:8" ht="6.75" customHeight="1" x14ac:dyDescent="0.2">
      <c r="A92" s="76"/>
      <c r="B92" s="76"/>
      <c r="C92" s="76"/>
      <c r="D92" s="76"/>
      <c r="E92" s="76"/>
      <c r="F92" s="70"/>
      <c r="G92" s="70"/>
      <c r="H92" s="70"/>
    </row>
    <row r="93" spans="1:8" hidden="1" x14ac:dyDescent="0.2">
      <c r="A93" s="76"/>
      <c r="B93" s="76"/>
      <c r="C93" s="76"/>
      <c r="D93" s="76"/>
      <c r="E93" s="76"/>
      <c r="F93" s="70"/>
      <c r="G93" s="70"/>
      <c r="H93" s="70"/>
    </row>
    <row r="94" spans="1:8" x14ac:dyDescent="0.2">
      <c r="A94" s="77" t="s">
        <v>68</v>
      </c>
      <c r="B94" s="77"/>
      <c r="C94" s="77"/>
      <c r="D94" s="77"/>
      <c r="E94" s="77"/>
      <c r="F94" s="77"/>
      <c r="G94" s="77"/>
      <c r="H94" s="77"/>
    </row>
    <row r="95" spans="1:8" x14ac:dyDescent="0.2">
      <c r="A95" s="84" t="s">
        <v>44</v>
      </c>
      <c r="B95" s="84"/>
      <c r="C95" s="84"/>
      <c r="D95" s="84"/>
      <c r="E95" s="84"/>
      <c r="F95" s="70" t="s">
        <v>32</v>
      </c>
      <c r="G95" s="70"/>
      <c r="H95" s="70"/>
    </row>
    <row r="96" spans="1:8" x14ac:dyDescent="0.2">
      <c r="A96" s="84" t="s">
        <v>45</v>
      </c>
      <c r="B96" s="84"/>
      <c r="C96" s="84"/>
      <c r="D96" s="84"/>
      <c r="E96" s="84"/>
      <c r="F96" s="70" t="s">
        <v>43</v>
      </c>
      <c r="G96" s="70"/>
      <c r="H96" s="70"/>
    </row>
    <row r="97" spans="1:8" x14ac:dyDescent="0.2">
      <c r="A97" s="84" t="s">
        <v>46</v>
      </c>
      <c r="B97" s="84"/>
      <c r="C97" s="84"/>
      <c r="D97" s="84"/>
      <c r="E97" s="84"/>
      <c r="F97" s="85" t="s">
        <v>47</v>
      </c>
      <c r="G97" s="85"/>
      <c r="H97" s="85"/>
    </row>
    <row r="98" spans="1:8" x14ac:dyDescent="0.2">
      <c r="A98" s="84" t="s">
        <v>48</v>
      </c>
      <c r="B98" s="84"/>
      <c r="C98" s="84"/>
      <c r="D98" s="84"/>
      <c r="E98" s="84"/>
      <c r="F98" s="70" t="s">
        <v>49</v>
      </c>
      <c r="G98" s="70"/>
      <c r="H98" s="70"/>
    </row>
    <row r="99" spans="1:8" x14ac:dyDescent="0.2">
      <c r="A99" s="79" t="s">
        <v>73</v>
      </c>
      <c r="B99" s="80"/>
      <c r="C99" s="80"/>
      <c r="D99" s="80"/>
      <c r="E99" s="80"/>
      <c r="F99" s="80"/>
      <c r="G99" s="70" t="s">
        <v>74</v>
      </c>
      <c r="H99" s="81"/>
    </row>
    <row r="100" spans="1:8" x14ac:dyDescent="0.2">
      <c r="A100" s="79" t="s">
        <v>50</v>
      </c>
      <c r="B100" s="80"/>
      <c r="C100" s="80"/>
      <c r="D100" s="80"/>
      <c r="E100" s="80"/>
      <c r="F100" s="80"/>
      <c r="G100" s="70" t="s">
        <v>51</v>
      </c>
      <c r="H100" s="81"/>
    </row>
    <row r="101" spans="1:8" x14ac:dyDescent="0.2">
      <c r="A101" s="82" t="s">
        <v>24</v>
      </c>
      <c r="B101" s="82"/>
      <c r="C101" s="82"/>
      <c r="D101" s="82"/>
      <c r="E101" s="82"/>
      <c r="F101" s="82"/>
      <c r="G101" s="82"/>
      <c r="H101" s="82"/>
    </row>
    <row r="102" spans="1:8" x14ac:dyDescent="0.2">
      <c r="A102" s="83"/>
      <c r="B102" s="83"/>
      <c r="C102" s="83"/>
      <c r="D102" s="83"/>
      <c r="E102" s="83"/>
      <c r="F102" s="83"/>
      <c r="G102" s="83"/>
      <c r="H102" s="83"/>
    </row>
    <row r="103" spans="1:8" x14ac:dyDescent="0.2">
      <c r="A103" s="61" t="s">
        <v>72</v>
      </c>
      <c r="B103" s="61"/>
      <c r="C103" s="61"/>
      <c r="D103" s="61"/>
      <c r="E103" s="61"/>
      <c r="F103" s="61"/>
      <c r="G103" s="61"/>
      <c r="H103" s="61"/>
    </row>
    <row r="104" spans="1:8" x14ac:dyDescent="0.2">
      <c r="A104" s="61" t="s">
        <v>71</v>
      </c>
      <c r="B104" s="61"/>
      <c r="C104" s="61"/>
      <c r="D104" s="61"/>
      <c r="E104" s="61"/>
      <c r="F104" s="61"/>
      <c r="G104" s="61"/>
      <c r="H104" s="61"/>
    </row>
    <row r="105" spans="1:8" ht="57.75" customHeight="1" x14ac:dyDescent="0.2">
      <c r="A105" s="61" t="s">
        <v>79</v>
      </c>
      <c r="B105" s="61"/>
      <c r="C105" s="61"/>
      <c r="D105" s="61"/>
      <c r="E105" s="61"/>
      <c r="F105" s="61"/>
      <c r="G105" s="61"/>
      <c r="H105" s="61"/>
    </row>
  </sheetData>
  <mergeCells count="172">
    <mergeCell ref="A100:F100"/>
    <mergeCell ref="G100:H100"/>
    <mergeCell ref="A101:H101"/>
    <mergeCell ref="A102:H102"/>
    <mergeCell ref="A103:H103"/>
    <mergeCell ref="A104:H104"/>
    <mergeCell ref="A105:H105"/>
    <mergeCell ref="A95:E95"/>
    <mergeCell ref="F95:H95"/>
    <mergeCell ref="A96:E96"/>
    <mergeCell ref="F96:H96"/>
    <mergeCell ref="A97:E97"/>
    <mergeCell ref="F97:H97"/>
    <mergeCell ref="A98:E98"/>
    <mergeCell ref="F98:H98"/>
    <mergeCell ref="A99:F99"/>
    <mergeCell ref="G99:H99"/>
    <mergeCell ref="A86:E86"/>
    <mergeCell ref="F86:H86"/>
    <mergeCell ref="A87:E87"/>
    <mergeCell ref="F87:H87"/>
    <mergeCell ref="A88:E88"/>
    <mergeCell ref="F88:H88"/>
    <mergeCell ref="A90:E93"/>
    <mergeCell ref="F90:H93"/>
    <mergeCell ref="A94:H94"/>
    <mergeCell ref="A89:H89"/>
    <mergeCell ref="A75:C75"/>
    <mergeCell ref="D75:E75"/>
    <mergeCell ref="F75:G75"/>
    <mergeCell ref="A76:C76"/>
    <mergeCell ref="D76:E76"/>
    <mergeCell ref="F76:G76"/>
    <mergeCell ref="A77:H77"/>
    <mergeCell ref="A78:E78"/>
    <mergeCell ref="F78:H78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F69:G69"/>
    <mergeCell ref="A70:C70"/>
    <mergeCell ref="D70:E70"/>
    <mergeCell ref="F70:G70"/>
    <mergeCell ref="A71:C71"/>
    <mergeCell ref="D71:E71"/>
    <mergeCell ref="F71:G71"/>
    <mergeCell ref="A66:E66"/>
    <mergeCell ref="A67:E67"/>
    <mergeCell ref="A68:H68"/>
    <mergeCell ref="A59:H59"/>
    <mergeCell ref="A60:E60"/>
    <mergeCell ref="F60:H60"/>
    <mergeCell ref="A61:E61"/>
    <mergeCell ref="A56:E56"/>
    <mergeCell ref="F56:G56"/>
    <mergeCell ref="A57:E57"/>
    <mergeCell ref="F57:G57"/>
    <mergeCell ref="A58:E58"/>
    <mergeCell ref="F58:G58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85:E85"/>
    <mergeCell ref="F85:H85"/>
    <mergeCell ref="A64:E64"/>
    <mergeCell ref="A65:E65"/>
    <mergeCell ref="F62:G62"/>
    <mergeCell ref="F61:G61"/>
    <mergeCell ref="A62:E62"/>
    <mergeCell ref="A63:E63"/>
    <mergeCell ref="F63:G63"/>
    <mergeCell ref="F64:G64"/>
    <mergeCell ref="F65:G65"/>
    <mergeCell ref="A81:E81"/>
    <mergeCell ref="F81:H81"/>
    <mergeCell ref="A79:E79"/>
    <mergeCell ref="F79:H79"/>
    <mergeCell ref="A80:E80"/>
    <mergeCell ref="F80:H80"/>
    <mergeCell ref="A82:H82"/>
    <mergeCell ref="A83:H83"/>
    <mergeCell ref="A84:H84"/>
    <mergeCell ref="F66:G66"/>
    <mergeCell ref="F67:G67"/>
    <mergeCell ref="A69:C69"/>
    <mergeCell ref="D69:E69"/>
    <mergeCell ref="A42:H42"/>
    <mergeCell ref="A44:E44"/>
    <mergeCell ref="F49:G49"/>
    <mergeCell ref="A49:B49"/>
    <mergeCell ref="A47:B47"/>
    <mergeCell ref="A48:B48"/>
    <mergeCell ref="A51:E51"/>
    <mergeCell ref="A8:H8"/>
    <mergeCell ref="A9:H9"/>
    <mergeCell ref="A15:C15"/>
    <mergeCell ref="D15:E15"/>
    <mergeCell ref="F15:G15"/>
    <mergeCell ref="A16:C16"/>
    <mergeCell ref="D16:E16"/>
    <mergeCell ref="F16:G16"/>
    <mergeCell ref="F18:G18"/>
    <mergeCell ref="A17:C17"/>
    <mergeCell ref="D17:E17"/>
    <mergeCell ref="F17:G17"/>
    <mergeCell ref="A18:C18"/>
    <mergeCell ref="D18:E18"/>
    <mergeCell ref="F20:G20"/>
    <mergeCell ref="F19:G19"/>
    <mergeCell ref="A20:C20"/>
    <mergeCell ref="A1:D5"/>
    <mergeCell ref="E1:H5"/>
    <mergeCell ref="A6:H6"/>
    <mergeCell ref="A7:H7"/>
    <mergeCell ref="A14:C14"/>
    <mergeCell ref="D14:E14"/>
    <mergeCell ref="F14:G14"/>
    <mergeCell ref="A10:H10"/>
    <mergeCell ref="A11:H11"/>
    <mergeCell ref="A12:H12"/>
    <mergeCell ref="A13:H13"/>
    <mergeCell ref="D20:E20"/>
    <mergeCell ref="A19:C19"/>
    <mergeCell ref="D19:E19"/>
    <mergeCell ref="A28:B28"/>
    <mergeCell ref="A22:H22"/>
    <mergeCell ref="A23:E23"/>
    <mergeCell ref="A24:B24"/>
    <mergeCell ref="A27:B27"/>
    <mergeCell ref="A26:B26"/>
    <mergeCell ref="F21:G21"/>
    <mergeCell ref="A25:B25"/>
    <mergeCell ref="A21:C21"/>
    <mergeCell ref="D21:E21"/>
    <mergeCell ref="F23:H23"/>
    <mergeCell ref="F24:H24"/>
    <mergeCell ref="A50:H50"/>
    <mergeCell ref="A43:H43"/>
    <mergeCell ref="A29:B29"/>
    <mergeCell ref="A30:B30"/>
    <mergeCell ref="A31:H31"/>
    <mergeCell ref="A32:H32"/>
    <mergeCell ref="F47:G47"/>
    <mergeCell ref="F46:G46"/>
    <mergeCell ref="A33:H33"/>
    <mergeCell ref="A40:B40"/>
    <mergeCell ref="A41:B41"/>
    <mergeCell ref="A45:B45"/>
    <mergeCell ref="F45:G45"/>
    <mergeCell ref="A46:B46"/>
    <mergeCell ref="F48:G48"/>
    <mergeCell ref="F44:G44"/>
    <mergeCell ref="A39:B39"/>
    <mergeCell ref="A36:B36"/>
    <mergeCell ref="A34:E34"/>
    <mergeCell ref="A35:B35"/>
    <mergeCell ref="A37:B37"/>
    <mergeCell ref="A38:B38"/>
    <mergeCell ref="F34:H34"/>
    <mergeCell ref="F35:H35"/>
  </mergeCells>
  <phoneticPr fontId="2" type="noConversion"/>
  <pageMargins left="0.3" right="0.16" top="0.23" bottom="0.14000000000000001" header="0.14000000000000001" footer="0.140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4" workbookViewId="0">
      <selection activeCell="D20" sqref="D20:E20"/>
    </sheetView>
  </sheetViews>
  <sheetFormatPr defaultRowHeight="12" x14ac:dyDescent="0.2"/>
  <cols>
    <col min="1" max="1" width="5.85546875" style="35" customWidth="1"/>
    <col min="2" max="2" width="1.42578125" style="35" customWidth="1"/>
    <col min="3" max="3" width="27.42578125" style="35" customWidth="1"/>
    <col min="4" max="4" width="3.140625" style="35" customWidth="1"/>
    <col min="5" max="5" width="8.28515625" style="35" customWidth="1"/>
    <col min="6" max="6" width="7.140625" style="35" customWidth="1"/>
    <col min="7" max="7" width="20" style="35" customWidth="1"/>
    <col min="8" max="8" width="11.28515625" style="35" customWidth="1"/>
    <col min="9" max="255" width="9.140625" style="35"/>
    <col min="256" max="256" width="5.85546875" style="35" customWidth="1"/>
    <col min="257" max="257" width="1.42578125" style="35" customWidth="1"/>
    <col min="258" max="258" width="27.42578125" style="35" customWidth="1"/>
    <col min="259" max="259" width="3.140625" style="35" customWidth="1"/>
    <col min="260" max="260" width="8.28515625" style="35" customWidth="1"/>
    <col min="261" max="261" width="7.140625" style="35" customWidth="1"/>
    <col min="262" max="262" width="20" style="35" customWidth="1"/>
    <col min="263" max="263" width="11.28515625" style="35" customWidth="1"/>
    <col min="264" max="264" width="15.5703125" style="35" customWidth="1"/>
    <col min="265" max="511" width="9.140625" style="35"/>
    <col min="512" max="512" width="5.85546875" style="35" customWidth="1"/>
    <col min="513" max="513" width="1.42578125" style="35" customWidth="1"/>
    <col min="514" max="514" width="27.42578125" style="35" customWidth="1"/>
    <col min="515" max="515" width="3.140625" style="35" customWidth="1"/>
    <col min="516" max="516" width="8.28515625" style="35" customWidth="1"/>
    <col min="517" max="517" width="7.140625" style="35" customWidth="1"/>
    <col min="518" max="518" width="20" style="35" customWidth="1"/>
    <col min="519" max="519" width="11.28515625" style="35" customWidth="1"/>
    <col min="520" max="520" width="15.5703125" style="35" customWidth="1"/>
    <col min="521" max="767" width="9.140625" style="35"/>
    <col min="768" max="768" width="5.85546875" style="35" customWidth="1"/>
    <col min="769" max="769" width="1.42578125" style="35" customWidth="1"/>
    <col min="770" max="770" width="27.42578125" style="35" customWidth="1"/>
    <col min="771" max="771" width="3.140625" style="35" customWidth="1"/>
    <col min="772" max="772" width="8.28515625" style="35" customWidth="1"/>
    <col min="773" max="773" width="7.140625" style="35" customWidth="1"/>
    <col min="774" max="774" width="20" style="35" customWidth="1"/>
    <col min="775" max="775" width="11.28515625" style="35" customWidth="1"/>
    <col min="776" max="776" width="15.5703125" style="35" customWidth="1"/>
    <col min="777" max="1023" width="9.140625" style="35"/>
    <col min="1024" max="1024" width="5.85546875" style="35" customWidth="1"/>
    <col min="1025" max="1025" width="1.42578125" style="35" customWidth="1"/>
    <col min="1026" max="1026" width="27.42578125" style="35" customWidth="1"/>
    <col min="1027" max="1027" width="3.140625" style="35" customWidth="1"/>
    <col min="1028" max="1028" width="8.28515625" style="35" customWidth="1"/>
    <col min="1029" max="1029" width="7.140625" style="35" customWidth="1"/>
    <col min="1030" max="1030" width="20" style="35" customWidth="1"/>
    <col min="1031" max="1031" width="11.28515625" style="35" customWidth="1"/>
    <col min="1032" max="1032" width="15.5703125" style="35" customWidth="1"/>
    <col min="1033" max="1279" width="9.140625" style="35"/>
    <col min="1280" max="1280" width="5.85546875" style="35" customWidth="1"/>
    <col min="1281" max="1281" width="1.42578125" style="35" customWidth="1"/>
    <col min="1282" max="1282" width="27.42578125" style="35" customWidth="1"/>
    <col min="1283" max="1283" width="3.140625" style="35" customWidth="1"/>
    <col min="1284" max="1284" width="8.28515625" style="35" customWidth="1"/>
    <col min="1285" max="1285" width="7.140625" style="35" customWidth="1"/>
    <col min="1286" max="1286" width="20" style="35" customWidth="1"/>
    <col min="1287" max="1287" width="11.28515625" style="35" customWidth="1"/>
    <col min="1288" max="1288" width="15.5703125" style="35" customWidth="1"/>
    <col min="1289" max="1535" width="9.140625" style="35"/>
    <col min="1536" max="1536" width="5.85546875" style="35" customWidth="1"/>
    <col min="1537" max="1537" width="1.42578125" style="35" customWidth="1"/>
    <col min="1538" max="1538" width="27.42578125" style="35" customWidth="1"/>
    <col min="1539" max="1539" width="3.140625" style="35" customWidth="1"/>
    <col min="1540" max="1540" width="8.28515625" style="35" customWidth="1"/>
    <col min="1541" max="1541" width="7.140625" style="35" customWidth="1"/>
    <col min="1542" max="1542" width="20" style="35" customWidth="1"/>
    <col min="1543" max="1543" width="11.28515625" style="35" customWidth="1"/>
    <col min="1544" max="1544" width="15.5703125" style="35" customWidth="1"/>
    <col min="1545" max="1791" width="9.140625" style="35"/>
    <col min="1792" max="1792" width="5.85546875" style="35" customWidth="1"/>
    <col min="1793" max="1793" width="1.42578125" style="35" customWidth="1"/>
    <col min="1794" max="1794" width="27.42578125" style="35" customWidth="1"/>
    <col min="1795" max="1795" width="3.140625" style="35" customWidth="1"/>
    <col min="1796" max="1796" width="8.28515625" style="35" customWidth="1"/>
    <col min="1797" max="1797" width="7.140625" style="35" customWidth="1"/>
    <col min="1798" max="1798" width="20" style="35" customWidth="1"/>
    <col min="1799" max="1799" width="11.28515625" style="35" customWidth="1"/>
    <col min="1800" max="1800" width="15.5703125" style="35" customWidth="1"/>
    <col min="1801" max="2047" width="9.140625" style="35"/>
    <col min="2048" max="2048" width="5.85546875" style="35" customWidth="1"/>
    <col min="2049" max="2049" width="1.42578125" style="35" customWidth="1"/>
    <col min="2050" max="2050" width="27.42578125" style="35" customWidth="1"/>
    <col min="2051" max="2051" width="3.140625" style="35" customWidth="1"/>
    <col min="2052" max="2052" width="8.28515625" style="35" customWidth="1"/>
    <col min="2053" max="2053" width="7.140625" style="35" customWidth="1"/>
    <col min="2054" max="2054" width="20" style="35" customWidth="1"/>
    <col min="2055" max="2055" width="11.28515625" style="35" customWidth="1"/>
    <col min="2056" max="2056" width="15.5703125" style="35" customWidth="1"/>
    <col min="2057" max="2303" width="9.140625" style="35"/>
    <col min="2304" max="2304" width="5.85546875" style="35" customWidth="1"/>
    <col min="2305" max="2305" width="1.42578125" style="35" customWidth="1"/>
    <col min="2306" max="2306" width="27.42578125" style="35" customWidth="1"/>
    <col min="2307" max="2307" width="3.140625" style="35" customWidth="1"/>
    <col min="2308" max="2308" width="8.28515625" style="35" customWidth="1"/>
    <col min="2309" max="2309" width="7.140625" style="35" customWidth="1"/>
    <col min="2310" max="2310" width="20" style="35" customWidth="1"/>
    <col min="2311" max="2311" width="11.28515625" style="35" customWidth="1"/>
    <col min="2312" max="2312" width="15.5703125" style="35" customWidth="1"/>
    <col min="2313" max="2559" width="9.140625" style="35"/>
    <col min="2560" max="2560" width="5.85546875" style="35" customWidth="1"/>
    <col min="2561" max="2561" width="1.42578125" style="35" customWidth="1"/>
    <col min="2562" max="2562" width="27.42578125" style="35" customWidth="1"/>
    <col min="2563" max="2563" width="3.140625" style="35" customWidth="1"/>
    <col min="2564" max="2564" width="8.28515625" style="35" customWidth="1"/>
    <col min="2565" max="2565" width="7.140625" style="35" customWidth="1"/>
    <col min="2566" max="2566" width="20" style="35" customWidth="1"/>
    <col min="2567" max="2567" width="11.28515625" style="35" customWidth="1"/>
    <col min="2568" max="2568" width="15.5703125" style="35" customWidth="1"/>
    <col min="2569" max="2815" width="9.140625" style="35"/>
    <col min="2816" max="2816" width="5.85546875" style="35" customWidth="1"/>
    <col min="2817" max="2817" width="1.42578125" style="35" customWidth="1"/>
    <col min="2818" max="2818" width="27.42578125" style="35" customWidth="1"/>
    <col min="2819" max="2819" width="3.140625" style="35" customWidth="1"/>
    <col min="2820" max="2820" width="8.28515625" style="35" customWidth="1"/>
    <col min="2821" max="2821" width="7.140625" style="35" customWidth="1"/>
    <col min="2822" max="2822" width="20" style="35" customWidth="1"/>
    <col min="2823" max="2823" width="11.28515625" style="35" customWidth="1"/>
    <col min="2824" max="2824" width="15.5703125" style="35" customWidth="1"/>
    <col min="2825" max="3071" width="9.140625" style="35"/>
    <col min="3072" max="3072" width="5.85546875" style="35" customWidth="1"/>
    <col min="3073" max="3073" width="1.42578125" style="35" customWidth="1"/>
    <col min="3074" max="3074" width="27.42578125" style="35" customWidth="1"/>
    <col min="3075" max="3075" width="3.140625" style="35" customWidth="1"/>
    <col min="3076" max="3076" width="8.28515625" style="35" customWidth="1"/>
    <col min="3077" max="3077" width="7.140625" style="35" customWidth="1"/>
    <col min="3078" max="3078" width="20" style="35" customWidth="1"/>
    <col min="3079" max="3079" width="11.28515625" style="35" customWidth="1"/>
    <col min="3080" max="3080" width="15.5703125" style="35" customWidth="1"/>
    <col min="3081" max="3327" width="9.140625" style="35"/>
    <col min="3328" max="3328" width="5.85546875" style="35" customWidth="1"/>
    <col min="3329" max="3329" width="1.42578125" style="35" customWidth="1"/>
    <col min="3330" max="3330" width="27.42578125" style="35" customWidth="1"/>
    <col min="3331" max="3331" width="3.140625" style="35" customWidth="1"/>
    <col min="3332" max="3332" width="8.28515625" style="35" customWidth="1"/>
    <col min="3333" max="3333" width="7.140625" style="35" customWidth="1"/>
    <col min="3334" max="3334" width="20" style="35" customWidth="1"/>
    <col min="3335" max="3335" width="11.28515625" style="35" customWidth="1"/>
    <col min="3336" max="3336" width="15.5703125" style="35" customWidth="1"/>
    <col min="3337" max="3583" width="9.140625" style="35"/>
    <col min="3584" max="3584" width="5.85546875" style="35" customWidth="1"/>
    <col min="3585" max="3585" width="1.42578125" style="35" customWidth="1"/>
    <col min="3586" max="3586" width="27.42578125" style="35" customWidth="1"/>
    <col min="3587" max="3587" width="3.140625" style="35" customWidth="1"/>
    <col min="3588" max="3588" width="8.28515625" style="35" customWidth="1"/>
    <col min="3589" max="3589" width="7.140625" style="35" customWidth="1"/>
    <col min="3590" max="3590" width="20" style="35" customWidth="1"/>
    <col min="3591" max="3591" width="11.28515625" style="35" customWidth="1"/>
    <col min="3592" max="3592" width="15.5703125" style="35" customWidth="1"/>
    <col min="3593" max="3839" width="9.140625" style="35"/>
    <col min="3840" max="3840" width="5.85546875" style="35" customWidth="1"/>
    <col min="3841" max="3841" width="1.42578125" style="35" customWidth="1"/>
    <col min="3842" max="3842" width="27.42578125" style="35" customWidth="1"/>
    <col min="3843" max="3843" width="3.140625" style="35" customWidth="1"/>
    <col min="3844" max="3844" width="8.28515625" style="35" customWidth="1"/>
    <col min="3845" max="3845" width="7.140625" style="35" customWidth="1"/>
    <col min="3846" max="3846" width="20" style="35" customWidth="1"/>
    <col min="3847" max="3847" width="11.28515625" style="35" customWidth="1"/>
    <col min="3848" max="3848" width="15.5703125" style="35" customWidth="1"/>
    <col min="3849" max="4095" width="9.140625" style="35"/>
    <col min="4096" max="4096" width="5.85546875" style="35" customWidth="1"/>
    <col min="4097" max="4097" width="1.42578125" style="35" customWidth="1"/>
    <col min="4098" max="4098" width="27.42578125" style="35" customWidth="1"/>
    <col min="4099" max="4099" width="3.140625" style="35" customWidth="1"/>
    <col min="4100" max="4100" width="8.28515625" style="35" customWidth="1"/>
    <col min="4101" max="4101" width="7.140625" style="35" customWidth="1"/>
    <col min="4102" max="4102" width="20" style="35" customWidth="1"/>
    <col min="4103" max="4103" width="11.28515625" style="35" customWidth="1"/>
    <col min="4104" max="4104" width="15.5703125" style="35" customWidth="1"/>
    <col min="4105" max="4351" width="9.140625" style="35"/>
    <col min="4352" max="4352" width="5.85546875" style="35" customWidth="1"/>
    <col min="4353" max="4353" width="1.42578125" style="35" customWidth="1"/>
    <col min="4354" max="4354" width="27.42578125" style="35" customWidth="1"/>
    <col min="4355" max="4355" width="3.140625" style="35" customWidth="1"/>
    <col min="4356" max="4356" width="8.28515625" style="35" customWidth="1"/>
    <col min="4357" max="4357" width="7.140625" style="35" customWidth="1"/>
    <col min="4358" max="4358" width="20" style="35" customWidth="1"/>
    <col min="4359" max="4359" width="11.28515625" style="35" customWidth="1"/>
    <col min="4360" max="4360" width="15.5703125" style="35" customWidth="1"/>
    <col min="4361" max="4607" width="9.140625" style="35"/>
    <col min="4608" max="4608" width="5.85546875" style="35" customWidth="1"/>
    <col min="4609" max="4609" width="1.42578125" style="35" customWidth="1"/>
    <col min="4610" max="4610" width="27.42578125" style="35" customWidth="1"/>
    <col min="4611" max="4611" width="3.140625" style="35" customWidth="1"/>
    <col min="4612" max="4612" width="8.28515625" style="35" customWidth="1"/>
    <col min="4613" max="4613" width="7.140625" style="35" customWidth="1"/>
    <col min="4614" max="4614" width="20" style="35" customWidth="1"/>
    <col min="4615" max="4615" width="11.28515625" style="35" customWidth="1"/>
    <col min="4616" max="4616" width="15.5703125" style="35" customWidth="1"/>
    <col min="4617" max="4863" width="9.140625" style="35"/>
    <col min="4864" max="4864" width="5.85546875" style="35" customWidth="1"/>
    <col min="4865" max="4865" width="1.42578125" style="35" customWidth="1"/>
    <col min="4866" max="4866" width="27.42578125" style="35" customWidth="1"/>
    <col min="4867" max="4867" width="3.140625" style="35" customWidth="1"/>
    <col min="4868" max="4868" width="8.28515625" style="35" customWidth="1"/>
    <col min="4869" max="4869" width="7.140625" style="35" customWidth="1"/>
    <col min="4870" max="4870" width="20" style="35" customWidth="1"/>
    <col min="4871" max="4871" width="11.28515625" style="35" customWidth="1"/>
    <col min="4872" max="4872" width="15.5703125" style="35" customWidth="1"/>
    <col min="4873" max="5119" width="9.140625" style="35"/>
    <col min="5120" max="5120" width="5.85546875" style="35" customWidth="1"/>
    <col min="5121" max="5121" width="1.42578125" style="35" customWidth="1"/>
    <col min="5122" max="5122" width="27.42578125" style="35" customWidth="1"/>
    <col min="5123" max="5123" width="3.140625" style="35" customWidth="1"/>
    <col min="5124" max="5124" width="8.28515625" style="35" customWidth="1"/>
    <col min="5125" max="5125" width="7.140625" style="35" customWidth="1"/>
    <col min="5126" max="5126" width="20" style="35" customWidth="1"/>
    <col min="5127" max="5127" width="11.28515625" style="35" customWidth="1"/>
    <col min="5128" max="5128" width="15.5703125" style="35" customWidth="1"/>
    <col min="5129" max="5375" width="9.140625" style="35"/>
    <col min="5376" max="5376" width="5.85546875" style="35" customWidth="1"/>
    <col min="5377" max="5377" width="1.42578125" style="35" customWidth="1"/>
    <col min="5378" max="5378" width="27.42578125" style="35" customWidth="1"/>
    <col min="5379" max="5379" width="3.140625" style="35" customWidth="1"/>
    <col min="5380" max="5380" width="8.28515625" style="35" customWidth="1"/>
    <col min="5381" max="5381" width="7.140625" style="35" customWidth="1"/>
    <col min="5382" max="5382" width="20" style="35" customWidth="1"/>
    <col min="5383" max="5383" width="11.28515625" style="35" customWidth="1"/>
    <col min="5384" max="5384" width="15.5703125" style="35" customWidth="1"/>
    <col min="5385" max="5631" width="9.140625" style="35"/>
    <col min="5632" max="5632" width="5.85546875" style="35" customWidth="1"/>
    <col min="5633" max="5633" width="1.42578125" style="35" customWidth="1"/>
    <col min="5634" max="5634" width="27.42578125" style="35" customWidth="1"/>
    <col min="5635" max="5635" width="3.140625" style="35" customWidth="1"/>
    <col min="5636" max="5636" width="8.28515625" style="35" customWidth="1"/>
    <col min="5637" max="5637" width="7.140625" style="35" customWidth="1"/>
    <col min="5638" max="5638" width="20" style="35" customWidth="1"/>
    <col min="5639" max="5639" width="11.28515625" style="35" customWidth="1"/>
    <col min="5640" max="5640" width="15.5703125" style="35" customWidth="1"/>
    <col min="5641" max="5887" width="9.140625" style="35"/>
    <col min="5888" max="5888" width="5.85546875" style="35" customWidth="1"/>
    <col min="5889" max="5889" width="1.42578125" style="35" customWidth="1"/>
    <col min="5890" max="5890" width="27.42578125" style="35" customWidth="1"/>
    <col min="5891" max="5891" width="3.140625" style="35" customWidth="1"/>
    <col min="5892" max="5892" width="8.28515625" style="35" customWidth="1"/>
    <col min="5893" max="5893" width="7.140625" style="35" customWidth="1"/>
    <col min="5894" max="5894" width="20" style="35" customWidth="1"/>
    <col min="5895" max="5895" width="11.28515625" style="35" customWidth="1"/>
    <col min="5896" max="5896" width="15.5703125" style="35" customWidth="1"/>
    <col min="5897" max="6143" width="9.140625" style="35"/>
    <col min="6144" max="6144" width="5.85546875" style="35" customWidth="1"/>
    <col min="6145" max="6145" width="1.42578125" style="35" customWidth="1"/>
    <col min="6146" max="6146" width="27.42578125" style="35" customWidth="1"/>
    <col min="6147" max="6147" width="3.140625" style="35" customWidth="1"/>
    <col min="6148" max="6148" width="8.28515625" style="35" customWidth="1"/>
    <col min="6149" max="6149" width="7.140625" style="35" customWidth="1"/>
    <col min="6150" max="6150" width="20" style="35" customWidth="1"/>
    <col min="6151" max="6151" width="11.28515625" style="35" customWidth="1"/>
    <col min="6152" max="6152" width="15.5703125" style="35" customWidth="1"/>
    <col min="6153" max="6399" width="9.140625" style="35"/>
    <col min="6400" max="6400" width="5.85546875" style="35" customWidth="1"/>
    <col min="6401" max="6401" width="1.42578125" style="35" customWidth="1"/>
    <col min="6402" max="6402" width="27.42578125" style="35" customWidth="1"/>
    <col min="6403" max="6403" width="3.140625" style="35" customWidth="1"/>
    <col min="6404" max="6404" width="8.28515625" style="35" customWidth="1"/>
    <col min="6405" max="6405" width="7.140625" style="35" customWidth="1"/>
    <col min="6406" max="6406" width="20" style="35" customWidth="1"/>
    <col min="6407" max="6407" width="11.28515625" style="35" customWidth="1"/>
    <col min="6408" max="6408" width="15.5703125" style="35" customWidth="1"/>
    <col min="6409" max="6655" width="9.140625" style="35"/>
    <col min="6656" max="6656" width="5.85546875" style="35" customWidth="1"/>
    <col min="6657" max="6657" width="1.42578125" style="35" customWidth="1"/>
    <col min="6658" max="6658" width="27.42578125" style="35" customWidth="1"/>
    <col min="6659" max="6659" width="3.140625" style="35" customWidth="1"/>
    <col min="6660" max="6660" width="8.28515625" style="35" customWidth="1"/>
    <col min="6661" max="6661" width="7.140625" style="35" customWidth="1"/>
    <col min="6662" max="6662" width="20" style="35" customWidth="1"/>
    <col min="6663" max="6663" width="11.28515625" style="35" customWidth="1"/>
    <col min="6664" max="6664" width="15.5703125" style="35" customWidth="1"/>
    <col min="6665" max="6911" width="9.140625" style="35"/>
    <col min="6912" max="6912" width="5.85546875" style="35" customWidth="1"/>
    <col min="6913" max="6913" width="1.42578125" style="35" customWidth="1"/>
    <col min="6914" max="6914" width="27.42578125" style="35" customWidth="1"/>
    <col min="6915" max="6915" width="3.140625" style="35" customWidth="1"/>
    <col min="6916" max="6916" width="8.28515625" style="35" customWidth="1"/>
    <col min="6917" max="6917" width="7.140625" style="35" customWidth="1"/>
    <col min="6918" max="6918" width="20" style="35" customWidth="1"/>
    <col min="6919" max="6919" width="11.28515625" style="35" customWidth="1"/>
    <col min="6920" max="6920" width="15.5703125" style="35" customWidth="1"/>
    <col min="6921" max="7167" width="9.140625" style="35"/>
    <col min="7168" max="7168" width="5.85546875" style="35" customWidth="1"/>
    <col min="7169" max="7169" width="1.42578125" style="35" customWidth="1"/>
    <col min="7170" max="7170" width="27.42578125" style="35" customWidth="1"/>
    <col min="7171" max="7171" width="3.140625" style="35" customWidth="1"/>
    <col min="7172" max="7172" width="8.28515625" style="35" customWidth="1"/>
    <col min="7173" max="7173" width="7.140625" style="35" customWidth="1"/>
    <col min="7174" max="7174" width="20" style="35" customWidth="1"/>
    <col min="7175" max="7175" width="11.28515625" style="35" customWidth="1"/>
    <col min="7176" max="7176" width="15.5703125" style="35" customWidth="1"/>
    <col min="7177" max="7423" width="9.140625" style="35"/>
    <col min="7424" max="7424" width="5.85546875" style="35" customWidth="1"/>
    <col min="7425" max="7425" width="1.42578125" style="35" customWidth="1"/>
    <col min="7426" max="7426" width="27.42578125" style="35" customWidth="1"/>
    <col min="7427" max="7427" width="3.140625" style="35" customWidth="1"/>
    <col min="7428" max="7428" width="8.28515625" style="35" customWidth="1"/>
    <col min="7429" max="7429" width="7.140625" style="35" customWidth="1"/>
    <col min="7430" max="7430" width="20" style="35" customWidth="1"/>
    <col min="7431" max="7431" width="11.28515625" style="35" customWidth="1"/>
    <col min="7432" max="7432" width="15.5703125" style="35" customWidth="1"/>
    <col min="7433" max="7679" width="9.140625" style="35"/>
    <col min="7680" max="7680" width="5.85546875" style="35" customWidth="1"/>
    <col min="7681" max="7681" width="1.42578125" style="35" customWidth="1"/>
    <col min="7682" max="7682" width="27.42578125" style="35" customWidth="1"/>
    <col min="7683" max="7683" width="3.140625" style="35" customWidth="1"/>
    <col min="7684" max="7684" width="8.28515625" style="35" customWidth="1"/>
    <col min="7685" max="7685" width="7.140625" style="35" customWidth="1"/>
    <col min="7686" max="7686" width="20" style="35" customWidth="1"/>
    <col min="7687" max="7687" width="11.28515625" style="35" customWidth="1"/>
    <col min="7688" max="7688" width="15.5703125" style="35" customWidth="1"/>
    <col min="7689" max="7935" width="9.140625" style="35"/>
    <col min="7936" max="7936" width="5.85546875" style="35" customWidth="1"/>
    <col min="7937" max="7937" width="1.42578125" style="35" customWidth="1"/>
    <col min="7938" max="7938" width="27.42578125" style="35" customWidth="1"/>
    <col min="7939" max="7939" width="3.140625" style="35" customWidth="1"/>
    <col min="7940" max="7940" width="8.28515625" style="35" customWidth="1"/>
    <col min="7941" max="7941" width="7.140625" style="35" customWidth="1"/>
    <col min="7942" max="7942" width="20" style="35" customWidth="1"/>
    <col min="7943" max="7943" width="11.28515625" style="35" customWidth="1"/>
    <col min="7944" max="7944" width="15.5703125" style="35" customWidth="1"/>
    <col min="7945" max="8191" width="9.140625" style="35"/>
    <col min="8192" max="8192" width="5.85546875" style="35" customWidth="1"/>
    <col min="8193" max="8193" width="1.42578125" style="35" customWidth="1"/>
    <col min="8194" max="8194" width="27.42578125" style="35" customWidth="1"/>
    <col min="8195" max="8195" width="3.140625" style="35" customWidth="1"/>
    <col min="8196" max="8196" width="8.28515625" style="35" customWidth="1"/>
    <col min="8197" max="8197" width="7.140625" style="35" customWidth="1"/>
    <col min="8198" max="8198" width="20" style="35" customWidth="1"/>
    <col min="8199" max="8199" width="11.28515625" style="35" customWidth="1"/>
    <col min="8200" max="8200" width="15.5703125" style="35" customWidth="1"/>
    <col min="8201" max="8447" width="9.140625" style="35"/>
    <col min="8448" max="8448" width="5.85546875" style="35" customWidth="1"/>
    <col min="8449" max="8449" width="1.42578125" style="35" customWidth="1"/>
    <col min="8450" max="8450" width="27.42578125" style="35" customWidth="1"/>
    <col min="8451" max="8451" width="3.140625" style="35" customWidth="1"/>
    <col min="8452" max="8452" width="8.28515625" style="35" customWidth="1"/>
    <col min="8453" max="8453" width="7.140625" style="35" customWidth="1"/>
    <col min="8454" max="8454" width="20" style="35" customWidth="1"/>
    <col min="8455" max="8455" width="11.28515625" style="35" customWidth="1"/>
    <col min="8456" max="8456" width="15.5703125" style="35" customWidth="1"/>
    <col min="8457" max="8703" width="9.140625" style="35"/>
    <col min="8704" max="8704" width="5.85546875" style="35" customWidth="1"/>
    <col min="8705" max="8705" width="1.42578125" style="35" customWidth="1"/>
    <col min="8706" max="8706" width="27.42578125" style="35" customWidth="1"/>
    <col min="8707" max="8707" width="3.140625" style="35" customWidth="1"/>
    <col min="8708" max="8708" width="8.28515625" style="35" customWidth="1"/>
    <col min="8709" max="8709" width="7.140625" style="35" customWidth="1"/>
    <col min="8710" max="8710" width="20" style="35" customWidth="1"/>
    <col min="8711" max="8711" width="11.28515625" style="35" customWidth="1"/>
    <col min="8712" max="8712" width="15.5703125" style="35" customWidth="1"/>
    <col min="8713" max="8959" width="9.140625" style="35"/>
    <col min="8960" max="8960" width="5.85546875" style="35" customWidth="1"/>
    <col min="8961" max="8961" width="1.42578125" style="35" customWidth="1"/>
    <col min="8962" max="8962" width="27.42578125" style="35" customWidth="1"/>
    <col min="8963" max="8963" width="3.140625" style="35" customWidth="1"/>
    <col min="8964" max="8964" width="8.28515625" style="35" customWidth="1"/>
    <col min="8965" max="8965" width="7.140625" style="35" customWidth="1"/>
    <col min="8966" max="8966" width="20" style="35" customWidth="1"/>
    <col min="8967" max="8967" width="11.28515625" style="35" customWidth="1"/>
    <col min="8968" max="8968" width="15.5703125" style="35" customWidth="1"/>
    <col min="8969" max="9215" width="9.140625" style="35"/>
    <col min="9216" max="9216" width="5.85546875" style="35" customWidth="1"/>
    <col min="9217" max="9217" width="1.42578125" style="35" customWidth="1"/>
    <col min="9218" max="9218" width="27.42578125" style="35" customWidth="1"/>
    <col min="9219" max="9219" width="3.140625" style="35" customWidth="1"/>
    <col min="9220" max="9220" width="8.28515625" style="35" customWidth="1"/>
    <col min="9221" max="9221" width="7.140625" style="35" customWidth="1"/>
    <col min="9222" max="9222" width="20" style="35" customWidth="1"/>
    <col min="9223" max="9223" width="11.28515625" style="35" customWidth="1"/>
    <col min="9224" max="9224" width="15.5703125" style="35" customWidth="1"/>
    <col min="9225" max="9471" width="9.140625" style="35"/>
    <col min="9472" max="9472" width="5.85546875" style="35" customWidth="1"/>
    <col min="9473" max="9473" width="1.42578125" style="35" customWidth="1"/>
    <col min="9474" max="9474" width="27.42578125" style="35" customWidth="1"/>
    <col min="9475" max="9475" width="3.140625" style="35" customWidth="1"/>
    <col min="9476" max="9476" width="8.28515625" style="35" customWidth="1"/>
    <col min="9477" max="9477" width="7.140625" style="35" customWidth="1"/>
    <col min="9478" max="9478" width="20" style="35" customWidth="1"/>
    <col min="9479" max="9479" width="11.28515625" style="35" customWidth="1"/>
    <col min="9480" max="9480" width="15.5703125" style="35" customWidth="1"/>
    <col min="9481" max="9727" width="9.140625" style="35"/>
    <col min="9728" max="9728" width="5.85546875" style="35" customWidth="1"/>
    <col min="9729" max="9729" width="1.42578125" style="35" customWidth="1"/>
    <col min="9730" max="9730" width="27.42578125" style="35" customWidth="1"/>
    <col min="9731" max="9731" width="3.140625" style="35" customWidth="1"/>
    <col min="9732" max="9732" width="8.28515625" style="35" customWidth="1"/>
    <col min="9733" max="9733" width="7.140625" style="35" customWidth="1"/>
    <col min="9734" max="9734" width="20" style="35" customWidth="1"/>
    <col min="9735" max="9735" width="11.28515625" style="35" customWidth="1"/>
    <col min="9736" max="9736" width="15.5703125" style="35" customWidth="1"/>
    <col min="9737" max="9983" width="9.140625" style="35"/>
    <col min="9984" max="9984" width="5.85546875" style="35" customWidth="1"/>
    <col min="9985" max="9985" width="1.42578125" style="35" customWidth="1"/>
    <col min="9986" max="9986" width="27.42578125" style="35" customWidth="1"/>
    <col min="9987" max="9987" width="3.140625" style="35" customWidth="1"/>
    <col min="9988" max="9988" width="8.28515625" style="35" customWidth="1"/>
    <col min="9989" max="9989" width="7.140625" style="35" customWidth="1"/>
    <col min="9990" max="9990" width="20" style="35" customWidth="1"/>
    <col min="9991" max="9991" width="11.28515625" style="35" customWidth="1"/>
    <col min="9992" max="9992" width="15.5703125" style="35" customWidth="1"/>
    <col min="9993" max="10239" width="9.140625" style="35"/>
    <col min="10240" max="10240" width="5.85546875" style="35" customWidth="1"/>
    <col min="10241" max="10241" width="1.42578125" style="35" customWidth="1"/>
    <col min="10242" max="10242" width="27.42578125" style="35" customWidth="1"/>
    <col min="10243" max="10243" width="3.140625" style="35" customWidth="1"/>
    <col min="10244" max="10244" width="8.28515625" style="35" customWidth="1"/>
    <col min="10245" max="10245" width="7.140625" style="35" customWidth="1"/>
    <col min="10246" max="10246" width="20" style="35" customWidth="1"/>
    <col min="10247" max="10247" width="11.28515625" style="35" customWidth="1"/>
    <col min="10248" max="10248" width="15.5703125" style="35" customWidth="1"/>
    <col min="10249" max="10495" width="9.140625" style="35"/>
    <col min="10496" max="10496" width="5.85546875" style="35" customWidth="1"/>
    <col min="10497" max="10497" width="1.42578125" style="35" customWidth="1"/>
    <col min="10498" max="10498" width="27.42578125" style="35" customWidth="1"/>
    <col min="10499" max="10499" width="3.140625" style="35" customWidth="1"/>
    <col min="10500" max="10500" width="8.28515625" style="35" customWidth="1"/>
    <col min="10501" max="10501" width="7.140625" style="35" customWidth="1"/>
    <col min="10502" max="10502" width="20" style="35" customWidth="1"/>
    <col min="10503" max="10503" width="11.28515625" style="35" customWidth="1"/>
    <col min="10504" max="10504" width="15.5703125" style="35" customWidth="1"/>
    <col min="10505" max="10751" width="9.140625" style="35"/>
    <col min="10752" max="10752" width="5.85546875" style="35" customWidth="1"/>
    <col min="10753" max="10753" width="1.42578125" style="35" customWidth="1"/>
    <col min="10754" max="10754" width="27.42578125" style="35" customWidth="1"/>
    <col min="10755" max="10755" width="3.140625" style="35" customWidth="1"/>
    <col min="10756" max="10756" width="8.28515625" style="35" customWidth="1"/>
    <col min="10757" max="10757" width="7.140625" style="35" customWidth="1"/>
    <col min="10758" max="10758" width="20" style="35" customWidth="1"/>
    <col min="10759" max="10759" width="11.28515625" style="35" customWidth="1"/>
    <col min="10760" max="10760" width="15.5703125" style="35" customWidth="1"/>
    <col min="10761" max="11007" width="9.140625" style="35"/>
    <col min="11008" max="11008" width="5.85546875" style="35" customWidth="1"/>
    <col min="11009" max="11009" width="1.42578125" style="35" customWidth="1"/>
    <col min="11010" max="11010" width="27.42578125" style="35" customWidth="1"/>
    <col min="11011" max="11011" width="3.140625" style="35" customWidth="1"/>
    <col min="11012" max="11012" width="8.28515625" style="35" customWidth="1"/>
    <col min="11013" max="11013" width="7.140625" style="35" customWidth="1"/>
    <col min="11014" max="11014" width="20" style="35" customWidth="1"/>
    <col min="11015" max="11015" width="11.28515625" style="35" customWidth="1"/>
    <col min="11016" max="11016" width="15.5703125" style="35" customWidth="1"/>
    <col min="11017" max="11263" width="9.140625" style="35"/>
    <col min="11264" max="11264" width="5.85546875" style="35" customWidth="1"/>
    <col min="11265" max="11265" width="1.42578125" style="35" customWidth="1"/>
    <col min="11266" max="11266" width="27.42578125" style="35" customWidth="1"/>
    <col min="11267" max="11267" width="3.140625" style="35" customWidth="1"/>
    <col min="11268" max="11268" width="8.28515625" style="35" customWidth="1"/>
    <col min="11269" max="11269" width="7.140625" style="35" customWidth="1"/>
    <col min="11270" max="11270" width="20" style="35" customWidth="1"/>
    <col min="11271" max="11271" width="11.28515625" style="35" customWidth="1"/>
    <col min="11272" max="11272" width="15.5703125" style="35" customWidth="1"/>
    <col min="11273" max="11519" width="9.140625" style="35"/>
    <col min="11520" max="11520" width="5.85546875" style="35" customWidth="1"/>
    <col min="11521" max="11521" width="1.42578125" style="35" customWidth="1"/>
    <col min="11522" max="11522" width="27.42578125" style="35" customWidth="1"/>
    <col min="11523" max="11523" width="3.140625" style="35" customWidth="1"/>
    <col min="11524" max="11524" width="8.28515625" style="35" customWidth="1"/>
    <col min="11525" max="11525" width="7.140625" style="35" customWidth="1"/>
    <col min="11526" max="11526" width="20" style="35" customWidth="1"/>
    <col min="11527" max="11527" width="11.28515625" style="35" customWidth="1"/>
    <col min="11528" max="11528" width="15.5703125" style="35" customWidth="1"/>
    <col min="11529" max="11775" width="9.140625" style="35"/>
    <col min="11776" max="11776" width="5.85546875" style="35" customWidth="1"/>
    <col min="11777" max="11777" width="1.42578125" style="35" customWidth="1"/>
    <col min="11778" max="11778" width="27.42578125" style="35" customWidth="1"/>
    <col min="11779" max="11779" width="3.140625" style="35" customWidth="1"/>
    <col min="11780" max="11780" width="8.28515625" style="35" customWidth="1"/>
    <col min="11781" max="11781" width="7.140625" style="35" customWidth="1"/>
    <col min="11782" max="11782" width="20" style="35" customWidth="1"/>
    <col min="11783" max="11783" width="11.28515625" style="35" customWidth="1"/>
    <col min="11784" max="11784" width="15.5703125" style="35" customWidth="1"/>
    <col min="11785" max="12031" width="9.140625" style="35"/>
    <col min="12032" max="12032" width="5.85546875" style="35" customWidth="1"/>
    <col min="12033" max="12033" width="1.42578125" style="35" customWidth="1"/>
    <col min="12034" max="12034" width="27.42578125" style="35" customWidth="1"/>
    <col min="12035" max="12035" width="3.140625" style="35" customWidth="1"/>
    <col min="12036" max="12036" width="8.28515625" style="35" customWidth="1"/>
    <col min="12037" max="12037" width="7.140625" style="35" customWidth="1"/>
    <col min="12038" max="12038" width="20" style="35" customWidth="1"/>
    <col min="12039" max="12039" width="11.28515625" style="35" customWidth="1"/>
    <col min="12040" max="12040" width="15.5703125" style="35" customWidth="1"/>
    <col min="12041" max="12287" width="9.140625" style="35"/>
    <col min="12288" max="12288" width="5.85546875" style="35" customWidth="1"/>
    <col min="12289" max="12289" width="1.42578125" style="35" customWidth="1"/>
    <col min="12290" max="12290" width="27.42578125" style="35" customWidth="1"/>
    <col min="12291" max="12291" width="3.140625" style="35" customWidth="1"/>
    <col min="12292" max="12292" width="8.28515625" style="35" customWidth="1"/>
    <col min="12293" max="12293" width="7.140625" style="35" customWidth="1"/>
    <col min="12294" max="12294" width="20" style="35" customWidth="1"/>
    <col min="12295" max="12295" width="11.28515625" style="35" customWidth="1"/>
    <col min="12296" max="12296" width="15.5703125" style="35" customWidth="1"/>
    <col min="12297" max="12543" width="9.140625" style="35"/>
    <col min="12544" max="12544" width="5.85546875" style="35" customWidth="1"/>
    <col min="12545" max="12545" width="1.42578125" style="35" customWidth="1"/>
    <col min="12546" max="12546" width="27.42578125" style="35" customWidth="1"/>
    <col min="12547" max="12547" width="3.140625" style="35" customWidth="1"/>
    <col min="12548" max="12548" width="8.28515625" style="35" customWidth="1"/>
    <col min="12549" max="12549" width="7.140625" style="35" customWidth="1"/>
    <col min="12550" max="12550" width="20" style="35" customWidth="1"/>
    <col min="12551" max="12551" width="11.28515625" style="35" customWidth="1"/>
    <col min="12552" max="12552" width="15.5703125" style="35" customWidth="1"/>
    <col min="12553" max="12799" width="9.140625" style="35"/>
    <col min="12800" max="12800" width="5.85546875" style="35" customWidth="1"/>
    <col min="12801" max="12801" width="1.42578125" style="35" customWidth="1"/>
    <col min="12802" max="12802" width="27.42578125" style="35" customWidth="1"/>
    <col min="12803" max="12803" width="3.140625" style="35" customWidth="1"/>
    <col min="12804" max="12804" width="8.28515625" style="35" customWidth="1"/>
    <col min="12805" max="12805" width="7.140625" style="35" customWidth="1"/>
    <col min="12806" max="12806" width="20" style="35" customWidth="1"/>
    <col min="12807" max="12807" width="11.28515625" style="35" customWidth="1"/>
    <col min="12808" max="12808" width="15.5703125" style="35" customWidth="1"/>
    <col min="12809" max="13055" width="9.140625" style="35"/>
    <col min="13056" max="13056" width="5.85546875" style="35" customWidth="1"/>
    <col min="13057" max="13057" width="1.42578125" style="35" customWidth="1"/>
    <col min="13058" max="13058" width="27.42578125" style="35" customWidth="1"/>
    <col min="13059" max="13059" width="3.140625" style="35" customWidth="1"/>
    <col min="13060" max="13060" width="8.28515625" style="35" customWidth="1"/>
    <col min="13061" max="13061" width="7.140625" style="35" customWidth="1"/>
    <col min="13062" max="13062" width="20" style="35" customWidth="1"/>
    <col min="13063" max="13063" width="11.28515625" style="35" customWidth="1"/>
    <col min="13064" max="13064" width="15.5703125" style="35" customWidth="1"/>
    <col min="13065" max="13311" width="9.140625" style="35"/>
    <col min="13312" max="13312" width="5.85546875" style="35" customWidth="1"/>
    <col min="13313" max="13313" width="1.42578125" style="35" customWidth="1"/>
    <col min="13314" max="13314" width="27.42578125" style="35" customWidth="1"/>
    <col min="13315" max="13315" width="3.140625" style="35" customWidth="1"/>
    <col min="13316" max="13316" width="8.28515625" style="35" customWidth="1"/>
    <col min="13317" max="13317" width="7.140625" style="35" customWidth="1"/>
    <col min="13318" max="13318" width="20" style="35" customWidth="1"/>
    <col min="13319" max="13319" width="11.28515625" style="35" customWidth="1"/>
    <col min="13320" max="13320" width="15.5703125" style="35" customWidth="1"/>
    <col min="13321" max="13567" width="9.140625" style="35"/>
    <col min="13568" max="13568" width="5.85546875" style="35" customWidth="1"/>
    <col min="13569" max="13569" width="1.42578125" style="35" customWidth="1"/>
    <col min="13570" max="13570" width="27.42578125" style="35" customWidth="1"/>
    <col min="13571" max="13571" width="3.140625" style="35" customWidth="1"/>
    <col min="13572" max="13572" width="8.28515625" style="35" customWidth="1"/>
    <col min="13573" max="13573" width="7.140625" style="35" customWidth="1"/>
    <col min="13574" max="13574" width="20" style="35" customWidth="1"/>
    <col min="13575" max="13575" width="11.28515625" style="35" customWidth="1"/>
    <col min="13576" max="13576" width="15.5703125" style="35" customWidth="1"/>
    <col min="13577" max="13823" width="9.140625" style="35"/>
    <col min="13824" max="13824" width="5.85546875" style="35" customWidth="1"/>
    <col min="13825" max="13825" width="1.42578125" style="35" customWidth="1"/>
    <col min="13826" max="13826" width="27.42578125" style="35" customWidth="1"/>
    <col min="13827" max="13827" width="3.140625" style="35" customWidth="1"/>
    <col min="13828" max="13828" width="8.28515625" style="35" customWidth="1"/>
    <col min="13829" max="13829" width="7.140625" style="35" customWidth="1"/>
    <col min="13830" max="13830" width="20" style="35" customWidth="1"/>
    <col min="13831" max="13831" width="11.28515625" style="35" customWidth="1"/>
    <col min="13832" max="13832" width="15.5703125" style="35" customWidth="1"/>
    <col min="13833" max="14079" width="9.140625" style="35"/>
    <col min="14080" max="14080" width="5.85546875" style="35" customWidth="1"/>
    <col min="14081" max="14081" width="1.42578125" style="35" customWidth="1"/>
    <col min="14082" max="14082" width="27.42578125" style="35" customWidth="1"/>
    <col min="14083" max="14083" width="3.140625" style="35" customWidth="1"/>
    <col min="14084" max="14084" width="8.28515625" style="35" customWidth="1"/>
    <col min="14085" max="14085" width="7.140625" style="35" customWidth="1"/>
    <col min="14086" max="14086" width="20" style="35" customWidth="1"/>
    <col min="14087" max="14087" width="11.28515625" style="35" customWidth="1"/>
    <col min="14088" max="14088" width="15.5703125" style="35" customWidth="1"/>
    <col min="14089" max="14335" width="9.140625" style="35"/>
    <col min="14336" max="14336" width="5.85546875" style="35" customWidth="1"/>
    <col min="14337" max="14337" width="1.42578125" style="35" customWidth="1"/>
    <col min="14338" max="14338" width="27.42578125" style="35" customWidth="1"/>
    <col min="14339" max="14339" width="3.140625" style="35" customWidth="1"/>
    <col min="14340" max="14340" width="8.28515625" style="35" customWidth="1"/>
    <col min="14341" max="14341" width="7.140625" style="35" customWidth="1"/>
    <col min="14342" max="14342" width="20" style="35" customWidth="1"/>
    <col min="14343" max="14343" width="11.28515625" style="35" customWidth="1"/>
    <col min="14344" max="14344" width="15.5703125" style="35" customWidth="1"/>
    <col min="14345" max="14591" width="9.140625" style="35"/>
    <col min="14592" max="14592" width="5.85546875" style="35" customWidth="1"/>
    <col min="14593" max="14593" width="1.42578125" style="35" customWidth="1"/>
    <col min="14594" max="14594" width="27.42578125" style="35" customWidth="1"/>
    <col min="14595" max="14595" width="3.140625" style="35" customWidth="1"/>
    <col min="14596" max="14596" width="8.28515625" style="35" customWidth="1"/>
    <col min="14597" max="14597" width="7.140625" style="35" customWidth="1"/>
    <col min="14598" max="14598" width="20" style="35" customWidth="1"/>
    <col min="14599" max="14599" width="11.28515625" style="35" customWidth="1"/>
    <col min="14600" max="14600" width="15.5703125" style="35" customWidth="1"/>
    <col min="14601" max="14847" width="9.140625" style="35"/>
    <col min="14848" max="14848" width="5.85546875" style="35" customWidth="1"/>
    <col min="14849" max="14849" width="1.42578125" style="35" customWidth="1"/>
    <col min="14850" max="14850" width="27.42578125" style="35" customWidth="1"/>
    <col min="14851" max="14851" width="3.140625" style="35" customWidth="1"/>
    <col min="14852" max="14852" width="8.28515625" style="35" customWidth="1"/>
    <col min="14853" max="14853" width="7.140625" style="35" customWidth="1"/>
    <col min="14854" max="14854" width="20" style="35" customWidth="1"/>
    <col min="14855" max="14855" width="11.28515625" style="35" customWidth="1"/>
    <col min="14856" max="14856" width="15.5703125" style="35" customWidth="1"/>
    <col min="14857" max="15103" width="9.140625" style="35"/>
    <col min="15104" max="15104" width="5.85546875" style="35" customWidth="1"/>
    <col min="15105" max="15105" width="1.42578125" style="35" customWidth="1"/>
    <col min="15106" max="15106" width="27.42578125" style="35" customWidth="1"/>
    <col min="15107" max="15107" width="3.140625" style="35" customWidth="1"/>
    <col min="15108" max="15108" width="8.28515625" style="35" customWidth="1"/>
    <col min="15109" max="15109" width="7.140625" style="35" customWidth="1"/>
    <col min="15110" max="15110" width="20" style="35" customWidth="1"/>
    <col min="15111" max="15111" width="11.28515625" style="35" customWidth="1"/>
    <col min="15112" max="15112" width="15.5703125" style="35" customWidth="1"/>
    <col min="15113" max="15359" width="9.140625" style="35"/>
    <col min="15360" max="15360" width="5.85546875" style="35" customWidth="1"/>
    <col min="15361" max="15361" width="1.42578125" style="35" customWidth="1"/>
    <col min="15362" max="15362" width="27.42578125" style="35" customWidth="1"/>
    <col min="15363" max="15363" width="3.140625" style="35" customWidth="1"/>
    <col min="15364" max="15364" width="8.28515625" style="35" customWidth="1"/>
    <col min="15365" max="15365" width="7.140625" style="35" customWidth="1"/>
    <col min="15366" max="15366" width="20" style="35" customWidth="1"/>
    <col min="15367" max="15367" width="11.28515625" style="35" customWidth="1"/>
    <col min="15368" max="15368" width="15.5703125" style="35" customWidth="1"/>
    <col min="15369" max="15615" width="9.140625" style="35"/>
    <col min="15616" max="15616" width="5.85546875" style="35" customWidth="1"/>
    <col min="15617" max="15617" width="1.42578125" style="35" customWidth="1"/>
    <col min="15618" max="15618" width="27.42578125" style="35" customWidth="1"/>
    <col min="15619" max="15619" width="3.140625" style="35" customWidth="1"/>
    <col min="15620" max="15620" width="8.28515625" style="35" customWidth="1"/>
    <col min="15621" max="15621" width="7.140625" style="35" customWidth="1"/>
    <col min="15622" max="15622" width="20" style="35" customWidth="1"/>
    <col min="15623" max="15623" width="11.28515625" style="35" customWidth="1"/>
    <col min="15624" max="15624" width="15.5703125" style="35" customWidth="1"/>
    <col min="15625" max="15871" width="9.140625" style="35"/>
    <col min="15872" max="15872" width="5.85546875" style="35" customWidth="1"/>
    <col min="15873" max="15873" width="1.42578125" style="35" customWidth="1"/>
    <col min="15874" max="15874" width="27.42578125" style="35" customWidth="1"/>
    <col min="15875" max="15875" width="3.140625" style="35" customWidth="1"/>
    <col min="15876" max="15876" width="8.28515625" style="35" customWidth="1"/>
    <col min="15877" max="15877" width="7.140625" style="35" customWidth="1"/>
    <col min="15878" max="15878" width="20" style="35" customWidth="1"/>
    <col min="15879" max="15879" width="11.28515625" style="35" customWidth="1"/>
    <col min="15880" max="15880" width="15.5703125" style="35" customWidth="1"/>
    <col min="15881" max="16127" width="9.140625" style="35"/>
    <col min="16128" max="16128" width="5.85546875" style="35" customWidth="1"/>
    <col min="16129" max="16129" width="1.42578125" style="35" customWidth="1"/>
    <col min="16130" max="16130" width="27.42578125" style="35" customWidth="1"/>
    <col min="16131" max="16131" width="3.140625" style="35" customWidth="1"/>
    <col min="16132" max="16132" width="8.28515625" style="35" customWidth="1"/>
    <col min="16133" max="16133" width="7.140625" style="35" customWidth="1"/>
    <col min="16134" max="16134" width="20" style="35" customWidth="1"/>
    <col min="16135" max="16135" width="11.28515625" style="35" customWidth="1"/>
    <col min="16136" max="16136" width="15.5703125" style="35" customWidth="1"/>
    <col min="16137" max="16384" width="9.140625" style="35"/>
  </cols>
  <sheetData>
    <row r="1" spans="1:8" x14ac:dyDescent="0.2">
      <c r="A1" s="87"/>
      <c r="B1" s="87"/>
      <c r="C1" s="87"/>
      <c r="D1" s="87"/>
      <c r="E1" s="87"/>
      <c r="F1" s="87"/>
      <c r="G1" s="87"/>
      <c r="H1" s="87"/>
    </row>
    <row r="2" spans="1:8" x14ac:dyDescent="0.2">
      <c r="A2" s="36"/>
      <c r="B2" s="36"/>
      <c r="C2" s="36"/>
      <c r="D2" s="36"/>
      <c r="E2" s="36"/>
      <c r="F2" s="36"/>
      <c r="G2" s="36"/>
      <c r="H2" s="36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6"/>
      <c r="B4" s="36"/>
      <c r="C4" s="36"/>
      <c r="D4" s="36"/>
      <c r="E4" s="36"/>
      <c r="F4" s="36"/>
      <c r="G4" s="36"/>
      <c r="H4" s="36"/>
    </row>
    <row r="5" spans="1:8" ht="12" customHeight="1" x14ac:dyDescent="0.2">
      <c r="A5" s="86" t="s">
        <v>111</v>
      </c>
      <c r="B5" s="86"/>
      <c r="C5" s="86"/>
      <c r="D5" s="86"/>
      <c r="E5" s="86"/>
      <c r="F5" s="86"/>
      <c r="G5" s="86"/>
      <c r="H5" s="86"/>
    </row>
    <row r="6" spans="1:8" x14ac:dyDescent="0.2">
      <c r="A6" s="86" t="s">
        <v>112</v>
      </c>
      <c r="B6" s="86"/>
      <c r="C6" s="86"/>
      <c r="D6" s="86"/>
      <c r="E6" s="86"/>
      <c r="F6" s="86"/>
      <c r="G6" s="86"/>
      <c r="H6" s="86"/>
    </row>
    <row r="7" spans="1:8" x14ac:dyDescent="0.2">
      <c r="A7" s="86" t="s">
        <v>113</v>
      </c>
      <c r="B7" s="86"/>
      <c r="C7" s="86"/>
      <c r="D7" s="86"/>
      <c r="E7" s="86"/>
      <c r="F7" s="86"/>
      <c r="G7" s="86"/>
      <c r="H7" s="86"/>
    </row>
    <row r="8" spans="1:8" x14ac:dyDescent="0.2">
      <c r="A8" s="37"/>
      <c r="B8" s="37"/>
      <c r="C8" s="37"/>
      <c r="D8" s="37"/>
      <c r="E8" s="37"/>
      <c r="F8" s="37"/>
      <c r="G8" s="37"/>
      <c r="H8" s="37"/>
    </row>
    <row r="9" spans="1:8" x14ac:dyDescent="0.2">
      <c r="A9" s="89" t="s">
        <v>22</v>
      </c>
      <c r="B9" s="89"/>
      <c r="C9" s="89"/>
      <c r="D9" s="89"/>
      <c r="E9" s="89"/>
      <c r="F9" s="89"/>
      <c r="G9" s="89"/>
      <c r="H9" s="89"/>
    </row>
    <row r="10" spans="1:8" x14ac:dyDescent="0.2">
      <c r="A10" s="89" t="s">
        <v>153</v>
      </c>
      <c r="B10" s="89"/>
      <c r="C10" s="89"/>
      <c r="D10" s="89"/>
      <c r="E10" s="89"/>
      <c r="F10" s="89"/>
      <c r="G10" s="89"/>
      <c r="H10" s="89"/>
    </row>
    <row r="11" spans="1:8" x14ac:dyDescent="0.2">
      <c r="A11" s="38"/>
      <c r="B11" s="38"/>
      <c r="C11" s="38"/>
      <c r="D11" s="38"/>
      <c r="E11" s="38"/>
      <c r="F11" s="38"/>
      <c r="G11" s="38"/>
      <c r="H11" s="38"/>
    </row>
    <row r="12" spans="1:8" ht="12.75" customHeight="1" x14ac:dyDescent="0.2">
      <c r="A12" s="90" t="s">
        <v>128</v>
      </c>
      <c r="B12" s="90"/>
      <c r="C12" s="90"/>
      <c r="D12" s="90"/>
      <c r="E12" s="90"/>
      <c r="F12" s="90"/>
      <c r="G12" s="90"/>
      <c r="H12" s="90"/>
    </row>
    <row r="13" spans="1:8" ht="14.25" customHeight="1" x14ac:dyDescent="0.2">
      <c r="A13" s="90"/>
      <c r="B13" s="90"/>
      <c r="C13" s="90"/>
      <c r="D13" s="90"/>
      <c r="E13" s="90"/>
      <c r="F13" s="90"/>
      <c r="G13" s="90"/>
      <c r="H13" s="90"/>
    </row>
    <row r="14" spans="1:8" x14ac:dyDescent="0.2">
      <c r="A14" s="91"/>
      <c r="B14" s="91"/>
      <c r="C14" s="91"/>
      <c r="D14" s="91"/>
      <c r="E14" s="91"/>
      <c r="F14" s="91"/>
      <c r="G14" s="91"/>
      <c r="H14" s="91"/>
    </row>
    <row r="15" spans="1:8" x14ac:dyDescent="0.2">
      <c r="A15" s="88" t="s">
        <v>61</v>
      </c>
      <c r="B15" s="88"/>
      <c r="C15" s="88"/>
      <c r="D15" s="88"/>
      <c r="E15" s="88"/>
      <c r="F15" s="88"/>
      <c r="G15" s="88"/>
      <c r="H15" s="88"/>
    </row>
    <row r="16" spans="1:8" ht="48" x14ac:dyDescent="0.2">
      <c r="A16" s="88" t="s">
        <v>10</v>
      </c>
      <c r="B16" s="88"/>
      <c r="C16" s="88"/>
      <c r="D16" s="88" t="s">
        <v>11</v>
      </c>
      <c r="E16" s="88"/>
      <c r="F16" s="88" t="s">
        <v>12</v>
      </c>
      <c r="G16" s="88"/>
      <c r="H16" s="54" t="s">
        <v>15</v>
      </c>
    </row>
    <row r="17" spans="1:8" x14ac:dyDescent="0.2">
      <c r="A17" s="61" t="s">
        <v>13</v>
      </c>
      <c r="B17" s="61"/>
      <c r="C17" s="61"/>
      <c r="D17" s="62" t="s">
        <v>4</v>
      </c>
      <c r="E17" s="62"/>
      <c r="F17" s="62">
        <v>1</v>
      </c>
      <c r="G17" s="62"/>
      <c r="H17" s="22">
        <v>10000</v>
      </c>
    </row>
    <row r="18" spans="1:8" x14ac:dyDescent="0.2">
      <c r="A18" s="61" t="s">
        <v>5</v>
      </c>
      <c r="B18" s="61"/>
      <c r="C18" s="61"/>
      <c r="D18" s="62" t="s">
        <v>4</v>
      </c>
      <c r="E18" s="62"/>
      <c r="F18" s="62">
        <v>1</v>
      </c>
      <c r="G18" s="62"/>
      <c r="H18" s="22">
        <v>10000</v>
      </c>
    </row>
    <row r="19" spans="1:8" x14ac:dyDescent="0.2">
      <c r="A19" s="61" t="s">
        <v>6</v>
      </c>
      <c r="B19" s="61"/>
      <c r="C19" s="61"/>
      <c r="D19" s="62" t="s">
        <v>4</v>
      </c>
      <c r="E19" s="62"/>
      <c r="F19" s="62">
        <v>1</v>
      </c>
      <c r="G19" s="62"/>
      <c r="H19" s="22">
        <v>10000</v>
      </c>
    </row>
    <row r="20" spans="1:8" x14ac:dyDescent="0.2">
      <c r="A20" s="61" t="s">
        <v>7</v>
      </c>
      <c r="B20" s="61"/>
      <c r="C20" s="61"/>
      <c r="D20" s="62" t="s">
        <v>4</v>
      </c>
      <c r="E20" s="62"/>
      <c r="F20" s="62">
        <v>1</v>
      </c>
      <c r="G20" s="62"/>
      <c r="H20" s="22">
        <v>10000</v>
      </c>
    </row>
    <row r="21" spans="1:8" x14ac:dyDescent="0.2">
      <c r="A21" s="61" t="s">
        <v>8</v>
      </c>
      <c r="B21" s="61"/>
      <c r="C21" s="61"/>
      <c r="D21" s="62" t="s">
        <v>4</v>
      </c>
      <c r="E21" s="62"/>
      <c r="F21" s="62">
        <v>1</v>
      </c>
      <c r="G21" s="62"/>
      <c r="H21" s="22">
        <v>10000</v>
      </c>
    </row>
    <row r="22" spans="1:8" ht="12" customHeight="1" x14ac:dyDescent="0.2">
      <c r="A22" s="61" t="s">
        <v>114</v>
      </c>
      <c r="B22" s="61"/>
      <c r="C22" s="61"/>
      <c r="D22" s="62" t="s">
        <v>4</v>
      </c>
      <c r="E22" s="62"/>
      <c r="F22" s="78" t="s">
        <v>115</v>
      </c>
      <c r="G22" s="78"/>
      <c r="H22" s="92">
        <v>15000</v>
      </c>
    </row>
    <row r="23" spans="1:8" x14ac:dyDescent="0.2">
      <c r="A23" s="61"/>
      <c r="B23" s="61"/>
      <c r="C23" s="61"/>
      <c r="D23" s="62"/>
      <c r="E23" s="62"/>
      <c r="F23" s="78"/>
      <c r="G23" s="78"/>
      <c r="H23" s="92"/>
    </row>
    <row r="24" spans="1:8" ht="36" x14ac:dyDescent="0.2">
      <c r="A24" s="61" t="s">
        <v>116</v>
      </c>
      <c r="B24" s="61"/>
      <c r="C24" s="61"/>
      <c r="D24" s="62" t="s">
        <v>4</v>
      </c>
      <c r="E24" s="62"/>
      <c r="F24" s="78" t="s">
        <v>115</v>
      </c>
      <c r="G24" s="78"/>
      <c r="H24" s="56" t="s">
        <v>156</v>
      </c>
    </row>
    <row r="25" spans="1:8" x14ac:dyDescent="0.2">
      <c r="A25" s="88" t="s">
        <v>60</v>
      </c>
      <c r="B25" s="88"/>
      <c r="C25" s="88"/>
      <c r="D25" s="88"/>
      <c r="E25" s="88"/>
      <c r="F25" s="88"/>
      <c r="G25" s="88"/>
      <c r="H25" s="88"/>
    </row>
    <row r="26" spans="1:8" x14ac:dyDescent="0.2">
      <c r="A26" s="88" t="s">
        <v>117</v>
      </c>
      <c r="B26" s="88"/>
      <c r="C26" s="88"/>
      <c r="D26" s="88"/>
      <c r="E26" s="88"/>
      <c r="F26" s="88" t="s">
        <v>1</v>
      </c>
      <c r="G26" s="88"/>
      <c r="H26" s="88"/>
    </row>
    <row r="27" spans="1:8" x14ac:dyDescent="0.2">
      <c r="A27" s="62"/>
      <c r="B27" s="62"/>
      <c r="C27" s="23"/>
      <c r="D27" s="56" t="s">
        <v>2</v>
      </c>
      <c r="E27" s="22">
        <v>100</v>
      </c>
      <c r="F27" s="63">
        <v>18000</v>
      </c>
      <c r="G27" s="63"/>
      <c r="H27" s="63"/>
    </row>
    <row r="28" spans="1:8" ht="24" x14ac:dyDescent="0.2">
      <c r="A28" s="60" t="s">
        <v>0</v>
      </c>
      <c r="B28" s="60"/>
      <c r="C28" s="45">
        <f>E27</f>
        <v>100</v>
      </c>
      <c r="D28" s="56" t="s">
        <v>2</v>
      </c>
      <c r="E28" s="22">
        <v>200</v>
      </c>
      <c r="F28" s="22">
        <f>F27</f>
        <v>18000</v>
      </c>
      <c r="G28" s="22" t="str">
        <f>CONCATENATE("тенге, + площадь свыше ",E27," кв.м. х на")</f>
        <v>тенге, + площадь свыше 100 кв.м. х на</v>
      </c>
      <c r="H28" s="22">
        <v>80</v>
      </c>
    </row>
    <row r="29" spans="1:8" ht="24" x14ac:dyDescent="0.2">
      <c r="A29" s="60" t="s">
        <v>0</v>
      </c>
      <c r="B29" s="60"/>
      <c r="C29" s="45">
        <f>E28</f>
        <v>200</v>
      </c>
      <c r="D29" s="56" t="s">
        <v>2</v>
      </c>
      <c r="E29" s="22">
        <v>500</v>
      </c>
      <c r="F29" s="22">
        <f>F28+(E28-E27)*H28</f>
        <v>26000</v>
      </c>
      <c r="G29" s="22" t="str">
        <f>CONCATENATE("тенге, + площадь свыше ",E28," кв.м.х на")</f>
        <v>тенге, + площадь свыше 200 кв.м.х на</v>
      </c>
      <c r="H29" s="22">
        <v>50</v>
      </c>
    </row>
    <row r="30" spans="1:8" ht="24" x14ac:dyDescent="0.2">
      <c r="A30" s="60" t="s">
        <v>0</v>
      </c>
      <c r="B30" s="60"/>
      <c r="C30" s="45">
        <f>E29</f>
        <v>500</v>
      </c>
      <c r="D30" s="56" t="s">
        <v>2</v>
      </c>
      <c r="E30" s="22">
        <v>1000</v>
      </c>
      <c r="F30" s="22">
        <f>F29+(E29-E28)*H29</f>
        <v>41000</v>
      </c>
      <c r="G30" s="22" t="str">
        <f>CONCATENATE("тенге, + площадь свыше ",E29," кв.м. х на")</f>
        <v>тенге, + площадь свыше 500 кв.м. х на</v>
      </c>
      <c r="H30" s="22">
        <v>20</v>
      </c>
    </row>
    <row r="31" spans="1:8" ht="24" x14ac:dyDescent="0.2">
      <c r="A31" s="60" t="s">
        <v>0</v>
      </c>
      <c r="B31" s="60"/>
      <c r="C31" s="45">
        <f>E30</f>
        <v>1000</v>
      </c>
      <c r="D31" s="56" t="s">
        <v>2</v>
      </c>
      <c r="E31" s="22">
        <v>2000</v>
      </c>
      <c r="F31" s="22">
        <f>F30+(E30-E29)*H30</f>
        <v>51000</v>
      </c>
      <c r="G31" s="22" t="str">
        <f>CONCATENATE("тенге, + площадь свыше ",E30," кв.м. х на")</f>
        <v>тенге, + площадь свыше 1000 кв.м. х на</v>
      </c>
      <c r="H31" s="22">
        <v>10</v>
      </c>
    </row>
    <row r="32" spans="1:8" ht="24" x14ac:dyDescent="0.2">
      <c r="A32" s="60" t="s">
        <v>0</v>
      </c>
      <c r="B32" s="60"/>
      <c r="C32" s="45">
        <f>E31</f>
        <v>2000</v>
      </c>
      <c r="D32" s="56" t="s">
        <v>2</v>
      </c>
      <c r="E32" s="22">
        <v>5000</v>
      </c>
      <c r="F32" s="22">
        <f>F31+(E31-E30)*H31</f>
        <v>61000</v>
      </c>
      <c r="G32" s="22" t="str">
        <f>CONCATENATE("тенге, + площадь свыше ",E31," кв.м. х на")</f>
        <v>тенге, + площадь свыше 2000 кв.м. х на</v>
      </c>
      <c r="H32" s="22">
        <v>5</v>
      </c>
    </row>
    <row r="33" spans="1:8" ht="24" x14ac:dyDescent="0.2">
      <c r="A33" s="60" t="s">
        <v>0</v>
      </c>
      <c r="B33" s="60"/>
      <c r="C33" s="22"/>
      <c r="D33" s="56"/>
      <c r="E33" s="22">
        <v>5000</v>
      </c>
      <c r="F33" s="22">
        <f>F32+(E32-E31)*H32</f>
        <v>76000</v>
      </c>
      <c r="G33" s="22" t="str">
        <f>CONCATENATE("тенге, + площадь свыше ",E32," кв.м. х на")</f>
        <v>тенге, + площадь свыше 5000 кв.м. х на</v>
      </c>
      <c r="H33" s="22">
        <v>3</v>
      </c>
    </row>
    <row r="34" spans="1:8" x14ac:dyDescent="0.2">
      <c r="A34" s="61" t="s">
        <v>14</v>
      </c>
      <c r="B34" s="61"/>
      <c r="C34" s="61"/>
      <c r="D34" s="61"/>
      <c r="E34" s="61"/>
      <c r="F34" s="61"/>
      <c r="G34" s="61"/>
      <c r="H34" s="61"/>
    </row>
    <row r="35" spans="1:8" x14ac:dyDescent="0.2">
      <c r="A35" s="61"/>
      <c r="B35" s="61"/>
      <c r="C35" s="61"/>
      <c r="D35" s="61"/>
      <c r="E35" s="61"/>
      <c r="F35" s="61"/>
      <c r="G35" s="61"/>
      <c r="H35" s="61"/>
    </row>
    <row r="36" spans="1:8" x14ac:dyDescent="0.2">
      <c r="A36" s="61" t="s">
        <v>54</v>
      </c>
      <c r="B36" s="61"/>
      <c r="C36" s="61"/>
      <c r="D36" s="61"/>
      <c r="E36" s="61"/>
      <c r="F36" s="61"/>
      <c r="G36" s="61"/>
      <c r="H36" s="61"/>
    </row>
    <row r="37" spans="1:8" x14ac:dyDescent="0.2">
      <c r="A37" s="88" t="s">
        <v>59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88" t="s">
        <v>21</v>
      </c>
      <c r="B38" s="88"/>
      <c r="C38" s="88"/>
      <c r="D38" s="88"/>
      <c r="E38" s="88"/>
      <c r="F38" s="88" t="s">
        <v>15</v>
      </c>
      <c r="G38" s="88"/>
      <c r="H38" s="88"/>
    </row>
    <row r="39" spans="1:8" x14ac:dyDescent="0.2">
      <c r="A39" s="62"/>
      <c r="B39" s="62"/>
      <c r="C39" s="23"/>
      <c r="D39" s="56" t="s">
        <v>2</v>
      </c>
      <c r="E39" s="22">
        <v>1000</v>
      </c>
      <c r="F39" s="63">
        <v>10000</v>
      </c>
      <c r="G39" s="63"/>
      <c r="H39" s="63"/>
    </row>
    <row r="40" spans="1:8" ht="24" x14ac:dyDescent="0.2">
      <c r="A40" s="60" t="s">
        <v>0</v>
      </c>
      <c r="B40" s="60"/>
      <c r="C40" s="45">
        <f>E39</f>
        <v>1000</v>
      </c>
      <c r="D40" s="56" t="s">
        <v>2</v>
      </c>
      <c r="E40" s="22">
        <v>2000</v>
      </c>
      <c r="F40" s="22">
        <f>F39</f>
        <v>10000</v>
      </c>
      <c r="G40" s="22" t="str">
        <f t="shared" ref="G40:G45" si="0">CONCATENATE("тенге, + площадь более ",E39," кв.м. х на")</f>
        <v>тенге, + площадь более 1000 кв.м. х на</v>
      </c>
      <c r="H40" s="46">
        <v>3</v>
      </c>
    </row>
    <row r="41" spans="1:8" ht="24" x14ac:dyDescent="0.2">
      <c r="A41" s="60" t="s">
        <v>0</v>
      </c>
      <c r="B41" s="60"/>
      <c r="C41" s="45">
        <f>E40</f>
        <v>2000</v>
      </c>
      <c r="D41" s="56" t="s">
        <v>2</v>
      </c>
      <c r="E41" s="22">
        <v>5000</v>
      </c>
      <c r="F41" s="22">
        <f>F40+(E40-E39)*H40</f>
        <v>13000</v>
      </c>
      <c r="G41" s="22" t="str">
        <f t="shared" si="0"/>
        <v>тенге, + площадь более 2000 кв.м. х на</v>
      </c>
      <c r="H41" s="46">
        <v>1.5</v>
      </c>
    </row>
    <row r="42" spans="1:8" ht="24" x14ac:dyDescent="0.2">
      <c r="A42" s="60" t="s">
        <v>0</v>
      </c>
      <c r="B42" s="60"/>
      <c r="C42" s="45">
        <f>E41</f>
        <v>5000</v>
      </c>
      <c r="D42" s="56" t="s">
        <v>2</v>
      </c>
      <c r="E42" s="22">
        <v>10000</v>
      </c>
      <c r="F42" s="22">
        <f>F41+(E41-E40)*H41</f>
        <v>17500</v>
      </c>
      <c r="G42" s="22" t="str">
        <f t="shared" si="0"/>
        <v>тенге, + площадь более 5000 кв.м. х на</v>
      </c>
      <c r="H42" s="46">
        <v>0.75</v>
      </c>
    </row>
    <row r="43" spans="1:8" ht="24" x14ac:dyDescent="0.2">
      <c r="A43" s="60" t="s">
        <v>0</v>
      </c>
      <c r="B43" s="60"/>
      <c r="C43" s="45">
        <f>E42</f>
        <v>10000</v>
      </c>
      <c r="D43" s="56" t="s">
        <v>2</v>
      </c>
      <c r="E43" s="22">
        <v>20000</v>
      </c>
      <c r="F43" s="22">
        <f>F42+(E42-E41)*H42</f>
        <v>21250</v>
      </c>
      <c r="G43" s="22" t="str">
        <f t="shared" si="0"/>
        <v>тенге, + площадь более 10000 кв.м. х на</v>
      </c>
      <c r="H43" s="46">
        <v>0.35</v>
      </c>
    </row>
    <row r="44" spans="1:8" ht="24" x14ac:dyDescent="0.2">
      <c r="A44" s="60" t="s">
        <v>0</v>
      </c>
      <c r="B44" s="60"/>
      <c r="C44" s="45">
        <f>E43</f>
        <v>20000</v>
      </c>
      <c r="D44" s="56" t="s">
        <v>2</v>
      </c>
      <c r="E44" s="22">
        <v>50000</v>
      </c>
      <c r="F44" s="22">
        <f>F43+(E43-E42)*H43</f>
        <v>24750</v>
      </c>
      <c r="G44" s="22" t="str">
        <f t="shared" si="0"/>
        <v>тенге, + площадь более 20000 кв.м. х на</v>
      </c>
      <c r="H44" s="46">
        <v>0.2</v>
      </c>
    </row>
    <row r="45" spans="1:8" ht="24" x14ac:dyDescent="0.2">
      <c r="A45" s="60" t="s">
        <v>0</v>
      </c>
      <c r="B45" s="60"/>
      <c r="C45" s="22"/>
      <c r="D45" s="56"/>
      <c r="E45" s="22">
        <v>50000</v>
      </c>
      <c r="F45" s="22">
        <f>F44+(E44-E43)*H44</f>
        <v>30750</v>
      </c>
      <c r="G45" s="22" t="str">
        <f t="shared" si="0"/>
        <v>тенге, + площадь более 50000 кв.м. х на</v>
      </c>
      <c r="H45" s="46">
        <v>0.1</v>
      </c>
    </row>
    <row r="46" spans="1:8" x14ac:dyDescent="0.2">
      <c r="A46" s="61" t="s">
        <v>55</v>
      </c>
      <c r="B46" s="61"/>
      <c r="C46" s="61"/>
      <c r="D46" s="61"/>
      <c r="E46" s="61"/>
      <c r="F46" s="61"/>
      <c r="G46" s="61"/>
      <c r="H46" s="61"/>
    </row>
    <row r="47" spans="1:8" x14ac:dyDescent="0.2">
      <c r="A47" s="88" t="s">
        <v>58</v>
      </c>
      <c r="B47" s="88"/>
      <c r="C47" s="88"/>
      <c r="D47" s="88"/>
      <c r="E47" s="88"/>
      <c r="F47" s="88"/>
      <c r="G47" s="88"/>
      <c r="H47" s="88"/>
    </row>
    <row r="48" spans="1:8" ht="48" x14ac:dyDescent="0.2">
      <c r="A48" s="88" t="s">
        <v>67</v>
      </c>
      <c r="B48" s="88"/>
      <c r="C48" s="88"/>
      <c r="D48" s="88"/>
      <c r="E48" s="88"/>
      <c r="F48" s="88" t="s">
        <v>12</v>
      </c>
      <c r="G48" s="88"/>
      <c r="H48" s="54" t="s">
        <v>15</v>
      </c>
    </row>
    <row r="49" spans="1:8" x14ac:dyDescent="0.2">
      <c r="A49" s="60"/>
      <c r="B49" s="60"/>
      <c r="C49" s="47"/>
      <c r="D49" s="56" t="s">
        <v>2</v>
      </c>
      <c r="E49" s="22">
        <v>1</v>
      </c>
      <c r="F49" s="62">
        <v>3</v>
      </c>
      <c r="G49" s="62"/>
      <c r="H49" s="22">
        <v>20000</v>
      </c>
    </row>
    <row r="50" spans="1:8" x14ac:dyDescent="0.2">
      <c r="A50" s="60" t="s">
        <v>26</v>
      </c>
      <c r="B50" s="60"/>
      <c r="C50" s="22">
        <v>1</v>
      </c>
      <c r="D50" s="56" t="s">
        <v>2</v>
      </c>
      <c r="E50" s="22">
        <v>10</v>
      </c>
      <c r="F50" s="62">
        <v>3</v>
      </c>
      <c r="G50" s="62"/>
      <c r="H50" s="22">
        <v>30000</v>
      </c>
    </row>
    <row r="51" spans="1:8" x14ac:dyDescent="0.2">
      <c r="A51" s="60" t="s">
        <v>26</v>
      </c>
      <c r="B51" s="60"/>
      <c r="C51" s="22">
        <v>10</v>
      </c>
      <c r="D51" s="56" t="s">
        <v>2</v>
      </c>
      <c r="E51" s="22">
        <v>100</v>
      </c>
      <c r="F51" s="62">
        <v>3</v>
      </c>
      <c r="G51" s="62"/>
      <c r="H51" s="22">
        <v>40000</v>
      </c>
    </row>
    <row r="52" spans="1:8" x14ac:dyDescent="0.2">
      <c r="A52" s="60" t="s">
        <v>26</v>
      </c>
      <c r="B52" s="60"/>
      <c r="C52" s="22">
        <v>100</v>
      </c>
      <c r="D52" s="56" t="s">
        <v>2</v>
      </c>
      <c r="E52" s="22">
        <v>1000</v>
      </c>
      <c r="F52" s="78" t="s">
        <v>118</v>
      </c>
      <c r="G52" s="78"/>
      <c r="H52" s="22">
        <v>50000</v>
      </c>
    </row>
    <row r="53" spans="1:8" x14ac:dyDescent="0.2">
      <c r="A53" s="60" t="s">
        <v>26</v>
      </c>
      <c r="B53" s="60"/>
      <c r="C53" s="22">
        <v>1000</v>
      </c>
      <c r="D53" s="56" t="s">
        <v>2</v>
      </c>
      <c r="E53" s="22">
        <v>5000</v>
      </c>
      <c r="F53" s="78" t="s">
        <v>118</v>
      </c>
      <c r="G53" s="78"/>
      <c r="H53" s="22">
        <v>100000</v>
      </c>
    </row>
    <row r="54" spans="1:8" x14ac:dyDescent="0.2">
      <c r="A54" s="60" t="s">
        <v>26</v>
      </c>
      <c r="B54" s="60"/>
      <c r="C54" s="22">
        <v>50000</v>
      </c>
      <c r="D54" s="56" t="s">
        <v>2</v>
      </c>
      <c r="E54" s="22">
        <v>10000</v>
      </c>
      <c r="F54" s="78" t="s">
        <v>118</v>
      </c>
      <c r="G54" s="78"/>
      <c r="H54" s="22">
        <v>150000</v>
      </c>
    </row>
    <row r="55" spans="1:8" x14ac:dyDescent="0.2">
      <c r="A55" s="56" t="s">
        <v>0</v>
      </c>
      <c r="B55" s="56"/>
      <c r="C55" s="47"/>
      <c r="D55" s="56"/>
      <c r="E55" s="22">
        <v>10000</v>
      </c>
      <c r="F55" s="78" t="s">
        <v>118</v>
      </c>
      <c r="G55" s="78"/>
      <c r="H55" s="22">
        <v>170000</v>
      </c>
    </row>
    <row r="56" spans="1:8" x14ac:dyDescent="0.2">
      <c r="A56" s="61" t="s">
        <v>119</v>
      </c>
      <c r="B56" s="61"/>
      <c r="C56" s="61"/>
      <c r="D56" s="61"/>
      <c r="E56" s="61"/>
      <c r="F56" s="61"/>
      <c r="G56" s="61"/>
      <c r="H56" s="61"/>
    </row>
    <row r="57" spans="1:8" x14ac:dyDescent="0.2">
      <c r="A57" s="61"/>
      <c r="B57" s="61"/>
      <c r="C57" s="61"/>
      <c r="D57" s="61"/>
      <c r="E57" s="61"/>
      <c r="F57" s="61"/>
      <c r="G57" s="61"/>
      <c r="H57" s="61"/>
    </row>
    <row r="58" spans="1:8" x14ac:dyDescent="0.2">
      <c r="A58" s="88" t="s">
        <v>63</v>
      </c>
      <c r="B58" s="88"/>
      <c r="C58" s="88"/>
      <c r="D58" s="88"/>
      <c r="E58" s="88"/>
      <c r="F58" s="88"/>
      <c r="G58" s="88"/>
      <c r="H58" s="88"/>
    </row>
    <row r="59" spans="1:8" ht="36" x14ac:dyDescent="0.2">
      <c r="A59" s="88" t="s">
        <v>10</v>
      </c>
      <c r="B59" s="88"/>
      <c r="C59" s="88"/>
      <c r="D59" s="88" t="s">
        <v>56</v>
      </c>
      <c r="E59" s="88"/>
      <c r="F59" s="88" t="s">
        <v>12</v>
      </c>
      <c r="G59" s="88"/>
      <c r="H59" s="54" t="s">
        <v>25</v>
      </c>
    </row>
    <row r="60" spans="1:8" x14ac:dyDescent="0.2">
      <c r="A60" s="61" t="s">
        <v>16</v>
      </c>
      <c r="B60" s="61"/>
      <c r="C60" s="61"/>
      <c r="D60" s="62" t="s">
        <v>4</v>
      </c>
      <c r="E60" s="62"/>
      <c r="F60" s="62">
        <v>1</v>
      </c>
      <c r="G60" s="62"/>
      <c r="H60" s="49">
        <v>5000</v>
      </c>
    </row>
    <row r="61" spans="1:8" x14ac:dyDescent="0.2">
      <c r="A61" s="61" t="s">
        <v>17</v>
      </c>
      <c r="B61" s="61"/>
      <c r="C61" s="61"/>
      <c r="D61" s="62" t="s">
        <v>4</v>
      </c>
      <c r="E61" s="62"/>
      <c r="F61" s="62">
        <v>1</v>
      </c>
      <c r="G61" s="62"/>
      <c r="H61" s="49">
        <v>7000</v>
      </c>
    </row>
    <row r="62" spans="1:8" x14ac:dyDescent="0.2">
      <c r="A62" s="61" t="s">
        <v>85</v>
      </c>
      <c r="B62" s="61"/>
      <c r="C62" s="61"/>
      <c r="D62" s="62" t="s">
        <v>4</v>
      </c>
      <c r="E62" s="62"/>
      <c r="F62" s="62">
        <v>2</v>
      </c>
      <c r="G62" s="62"/>
      <c r="H62" s="49">
        <v>5000</v>
      </c>
    </row>
    <row r="63" spans="1:8" x14ac:dyDescent="0.2">
      <c r="A63" s="61" t="s">
        <v>98</v>
      </c>
      <c r="B63" s="61"/>
      <c r="C63" s="61"/>
      <c r="D63" s="62" t="s">
        <v>4</v>
      </c>
      <c r="E63" s="62"/>
      <c r="F63" s="78" t="s">
        <v>18</v>
      </c>
      <c r="G63" s="78"/>
      <c r="H63" s="49">
        <v>10000</v>
      </c>
    </row>
    <row r="64" spans="1:8" x14ac:dyDescent="0.2">
      <c r="A64" s="61" t="s">
        <v>99</v>
      </c>
      <c r="B64" s="61"/>
      <c r="C64" s="61"/>
      <c r="D64" s="62" t="s">
        <v>4</v>
      </c>
      <c r="E64" s="62"/>
      <c r="F64" s="78" t="s">
        <v>20</v>
      </c>
      <c r="G64" s="78"/>
      <c r="H64" s="49">
        <v>10000</v>
      </c>
    </row>
    <row r="65" spans="1:8" x14ac:dyDescent="0.2">
      <c r="A65" s="95" t="s">
        <v>100</v>
      </c>
      <c r="B65" s="95"/>
      <c r="C65" s="95"/>
      <c r="D65" s="95"/>
      <c r="E65" s="95"/>
      <c r="F65" s="95"/>
      <c r="G65" s="95"/>
      <c r="H65" s="95"/>
    </row>
    <row r="66" spans="1:8" ht="48" x14ac:dyDescent="0.2">
      <c r="A66" s="88" t="s">
        <v>10</v>
      </c>
      <c r="B66" s="88"/>
      <c r="C66" s="88"/>
      <c r="D66" s="88"/>
      <c r="E66" s="88"/>
      <c r="F66" s="88" t="s">
        <v>12</v>
      </c>
      <c r="G66" s="88"/>
      <c r="H66" s="54" t="s">
        <v>15</v>
      </c>
    </row>
    <row r="67" spans="1:8" x14ac:dyDescent="0.2">
      <c r="A67" s="72" t="s">
        <v>101</v>
      </c>
      <c r="B67" s="72"/>
      <c r="C67" s="72"/>
      <c r="D67" s="72"/>
      <c r="E67" s="72"/>
      <c r="F67" s="73">
        <v>3</v>
      </c>
      <c r="G67" s="73"/>
      <c r="H67" s="49">
        <v>5000</v>
      </c>
    </row>
    <row r="68" spans="1:8" x14ac:dyDescent="0.2">
      <c r="A68" s="72" t="s">
        <v>102</v>
      </c>
      <c r="B68" s="72"/>
      <c r="C68" s="72"/>
      <c r="D68" s="72"/>
      <c r="E68" s="72"/>
      <c r="F68" s="73">
        <v>3</v>
      </c>
      <c r="G68" s="73"/>
      <c r="H68" s="49">
        <v>15000</v>
      </c>
    </row>
    <row r="69" spans="1:8" x14ac:dyDescent="0.2">
      <c r="A69" s="72" t="s">
        <v>103</v>
      </c>
      <c r="B69" s="72"/>
      <c r="C69" s="72"/>
      <c r="D69" s="72"/>
      <c r="E69" s="72"/>
      <c r="F69" s="73">
        <v>3</v>
      </c>
      <c r="G69" s="73"/>
      <c r="H69" s="49">
        <v>60000</v>
      </c>
    </row>
    <row r="70" spans="1:8" x14ac:dyDescent="0.2">
      <c r="A70" s="72" t="s">
        <v>104</v>
      </c>
      <c r="B70" s="72"/>
      <c r="C70" s="72"/>
      <c r="D70" s="72"/>
      <c r="E70" s="72"/>
      <c r="F70" s="94">
        <v>3</v>
      </c>
      <c r="G70" s="94"/>
      <c r="H70" s="49">
        <v>90000</v>
      </c>
    </row>
    <row r="71" spans="1:8" x14ac:dyDescent="0.2">
      <c r="A71" s="72" t="s">
        <v>105</v>
      </c>
      <c r="B71" s="72"/>
      <c r="C71" s="72"/>
      <c r="D71" s="72"/>
      <c r="E71" s="72"/>
      <c r="F71" s="73">
        <v>3</v>
      </c>
      <c r="G71" s="73"/>
      <c r="H71" s="49">
        <v>180000</v>
      </c>
    </row>
    <row r="72" spans="1:8" x14ac:dyDescent="0.2">
      <c r="A72" s="72" t="s">
        <v>106</v>
      </c>
      <c r="B72" s="72"/>
      <c r="C72" s="72"/>
      <c r="D72" s="72"/>
      <c r="E72" s="72"/>
      <c r="F72" s="73">
        <v>3</v>
      </c>
      <c r="G72" s="73"/>
      <c r="H72" s="49">
        <v>2000</v>
      </c>
    </row>
    <row r="73" spans="1:8" x14ac:dyDescent="0.2">
      <c r="A73" s="72" t="s">
        <v>107</v>
      </c>
      <c r="B73" s="72"/>
      <c r="C73" s="72"/>
      <c r="D73" s="72"/>
      <c r="E73" s="72"/>
      <c r="F73" s="73">
        <v>3</v>
      </c>
      <c r="G73" s="73"/>
      <c r="H73" s="49">
        <v>500</v>
      </c>
    </row>
    <row r="74" spans="1:8" x14ac:dyDescent="0.2">
      <c r="A74" s="93" t="s">
        <v>120</v>
      </c>
      <c r="B74" s="93"/>
      <c r="C74" s="93"/>
      <c r="D74" s="93"/>
      <c r="E74" s="93"/>
      <c r="F74" s="93"/>
      <c r="G74" s="93"/>
      <c r="H74" s="93"/>
    </row>
    <row r="75" spans="1:8" x14ac:dyDescent="0.2">
      <c r="A75" s="70" t="s">
        <v>36</v>
      </c>
      <c r="B75" s="70"/>
      <c r="C75" s="70"/>
      <c r="D75" s="70"/>
      <c r="E75" s="70"/>
      <c r="F75" s="96" t="s">
        <v>37</v>
      </c>
      <c r="G75" s="71"/>
      <c r="H75" s="71"/>
    </row>
    <row r="76" spans="1:8" x14ac:dyDescent="0.2">
      <c r="A76" s="70" t="s">
        <v>38</v>
      </c>
      <c r="B76" s="70"/>
      <c r="C76" s="70"/>
      <c r="D76" s="70"/>
      <c r="E76" s="70"/>
      <c r="F76" s="71" t="s">
        <v>89</v>
      </c>
      <c r="G76" s="71"/>
      <c r="H76" s="71"/>
    </row>
    <row r="77" spans="1:8" x14ac:dyDescent="0.2">
      <c r="A77" s="70" t="s">
        <v>39</v>
      </c>
      <c r="B77" s="70"/>
      <c r="C77" s="70"/>
      <c r="D77" s="70"/>
      <c r="E77" s="70"/>
      <c r="F77" s="71" t="s">
        <v>28</v>
      </c>
      <c r="G77" s="71"/>
      <c r="H77" s="71"/>
    </row>
    <row r="78" spans="1:8" x14ac:dyDescent="0.2">
      <c r="A78" s="70" t="s">
        <v>40</v>
      </c>
      <c r="B78" s="70"/>
      <c r="C78" s="70"/>
      <c r="D78" s="70"/>
      <c r="E78" s="70"/>
      <c r="F78" s="71" t="s">
        <v>30</v>
      </c>
      <c r="G78" s="71"/>
      <c r="H78" s="71"/>
    </row>
    <row r="79" spans="1:8" x14ac:dyDescent="0.2">
      <c r="A79" s="93" t="s">
        <v>69</v>
      </c>
      <c r="B79" s="93"/>
      <c r="C79" s="93"/>
      <c r="D79" s="93"/>
      <c r="E79" s="93"/>
      <c r="F79" s="93"/>
      <c r="G79" s="93"/>
      <c r="H79" s="93"/>
    </row>
    <row r="80" spans="1:8" x14ac:dyDescent="0.2">
      <c r="A80" s="70" t="s">
        <v>27</v>
      </c>
      <c r="B80" s="70"/>
      <c r="C80" s="70"/>
      <c r="D80" s="70"/>
      <c r="E80" s="70"/>
      <c r="F80" s="70" t="s">
        <v>28</v>
      </c>
      <c r="G80" s="70"/>
      <c r="H80" s="70"/>
    </row>
    <row r="81" spans="1:8" x14ac:dyDescent="0.2">
      <c r="A81" s="70" t="s">
        <v>29</v>
      </c>
      <c r="B81" s="70"/>
      <c r="C81" s="70"/>
      <c r="D81" s="70"/>
      <c r="E81" s="70"/>
      <c r="F81" s="70" t="s">
        <v>30</v>
      </c>
      <c r="G81" s="70"/>
      <c r="H81" s="70"/>
    </row>
    <row r="82" spans="1:8" x14ac:dyDescent="0.2">
      <c r="A82" s="70" t="s">
        <v>31</v>
      </c>
      <c r="B82" s="70"/>
      <c r="C82" s="70"/>
      <c r="D82" s="70"/>
      <c r="E82" s="70"/>
      <c r="F82" s="70" t="s">
        <v>32</v>
      </c>
      <c r="G82" s="70"/>
      <c r="H82" s="70"/>
    </row>
    <row r="83" spans="1:8" x14ac:dyDescent="0.2">
      <c r="A83" s="70" t="s">
        <v>33</v>
      </c>
      <c r="B83" s="70"/>
      <c r="C83" s="70"/>
      <c r="D83" s="70"/>
      <c r="E83" s="70"/>
      <c r="F83" s="70" t="s">
        <v>34</v>
      </c>
      <c r="G83" s="70"/>
      <c r="H83" s="70"/>
    </row>
    <row r="84" spans="1:8" x14ac:dyDescent="0.2">
      <c r="A84" s="75" t="s">
        <v>35</v>
      </c>
      <c r="B84" s="75"/>
      <c r="C84" s="75"/>
      <c r="D84" s="75"/>
      <c r="E84" s="75"/>
      <c r="F84" s="75"/>
      <c r="G84" s="75"/>
      <c r="H84" s="75"/>
    </row>
    <row r="85" spans="1:8" x14ac:dyDescent="0.2">
      <c r="A85" s="76" t="s">
        <v>23</v>
      </c>
      <c r="B85" s="76"/>
      <c r="C85" s="76"/>
      <c r="D85" s="76"/>
      <c r="E85" s="76"/>
      <c r="F85" s="76"/>
      <c r="G85" s="76"/>
      <c r="H85" s="76"/>
    </row>
    <row r="86" spans="1:8" x14ac:dyDescent="0.2">
      <c r="A86" s="97"/>
      <c r="B86" s="97"/>
      <c r="C86" s="97"/>
      <c r="D86" s="97"/>
      <c r="E86" s="97"/>
      <c r="F86" s="97"/>
      <c r="G86" s="97"/>
      <c r="H86" s="97"/>
    </row>
    <row r="87" spans="1:8" x14ac:dyDescent="0.2">
      <c r="A87" s="82" t="s">
        <v>121</v>
      </c>
      <c r="B87" s="82"/>
      <c r="C87" s="82"/>
      <c r="D87" s="82"/>
      <c r="E87" s="82"/>
      <c r="F87" s="82"/>
      <c r="G87" s="82"/>
      <c r="H87" s="82"/>
    </row>
    <row r="88" spans="1:8" s="39" customFormat="1" x14ac:dyDescent="0.2">
      <c r="A88" s="82" t="s">
        <v>122</v>
      </c>
      <c r="B88" s="82"/>
      <c r="C88" s="82"/>
      <c r="D88" s="82"/>
      <c r="E88" s="82"/>
      <c r="F88" s="82"/>
      <c r="G88" s="82"/>
      <c r="H88" s="82"/>
    </row>
    <row r="89" spans="1:8" x14ac:dyDescent="0.2">
      <c r="A89" s="61" t="s">
        <v>72</v>
      </c>
      <c r="B89" s="61"/>
      <c r="C89" s="61"/>
      <c r="D89" s="61"/>
      <c r="E89" s="61"/>
      <c r="F89" s="61"/>
      <c r="G89" s="61"/>
      <c r="H89" s="61"/>
    </row>
    <row r="90" spans="1:8" x14ac:dyDescent="0.2">
      <c r="A90" s="61" t="s">
        <v>71</v>
      </c>
      <c r="B90" s="61"/>
      <c r="C90" s="61"/>
      <c r="D90" s="61"/>
      <c r="E90" s="61"/>
      <c r="F90" s="61"/>
      <c r="G90" s="61"/>
      <c r="H90" s="61"/>
    </row>
    <row r="91" spans="1:8" ht="12.75" customHeight="1" x14ac:dyDescent="0.2">
      <c r="A91" s="61" t="s">
        <v>123</v>
      </c>
      <c r="B91" s="61"/>
      <c r="C91" s="61"/>
      <c r="D91" s="61"/>
      <c r="E91" s="61"/>
      <c r="F91" s="61"/>
      <c r="G91" s="61"/>
      <c r="H91" s="61"/>
    </row>
    <row r="92" spans="1:8" ht="12.75" customHeight="1" x14ac:dyDescent="0.2">
      <c r="A92" s="61"/>
      <c r="B92" s="61"/>
      <c r="C92" s="61"/>
      <c r="D92" s="61"/>
      <c r="E92" s="61"/>
      <c r="F92" s="61"/>
      <c r="G92" s="61"/>
      <c r="H92" s="61"/>
    </row>
    <row r="93" spans="1:8" ht="12" customHeight="1" x14ac:dyDescent="0.2">
      <c r="A93" s="61"/>
      <c r="B93" s="61"/>
      <c r="C93" s="61"/>
      <c r="D93" s="61"/>
      <c r="E93" s="61"/>
      <c r="F93" s="61"/>
      <c r="G93" s="61"/>
      <c r="H93" s="61"/>
    </row>
  </sheetData>
  <mergeCells count="138">
    <mergeCell ref="A72:E72"/>
    <mergeCell ref="A73:E73"/>
    <mergeCell ref="F72:G72"/>
    <mergeCell ref="F73:G73"/>
    <mergeCell ref="A51:B51"/>
    <mergeCell ref="A52:B52"/>
    <mergeCell ref="A53:B53"/>
    <mergeCell ref="A54:B54"/>
    <mergeCell ref="F55:G55"/>
    <mergeCell ref="A56:H57"/>
    <mergeCell ref="F53:G53"/>
    <mergeCell ref="F54:G54"/>
    <mergeCell ref="A64:C64"/>
    <mergeCell ref="D64:E64"/>
    <mergeCell ref="A39:B39"/>
    <mergeCell ref="F39:H39"/>
    <mergeCell ref="A40:B40"/>
    <mergeCell ref="A47:H47"/>
    <mergeCell ref="A49:B49"/>
    <mergeCell ref="A50:B50"/>
    <mergeCell ref="F69:G69"/>
    <mergeCell ref="A70:E70"/>
    <mergeCell ref="A71:E71"/>
    <mergeCell ref="A27:B27"/>
    <mergeCell ref="F27:H27"/>
    <mergeCell ref="A28:B28"/>
    <mergeCell ref="A29:B29"/>
    <mergeCell ref="A30:B30"/>
    <mergeCell ref="A34:H35"/>
    <mergeCell ref="A36:H36"/>
    <mergeCell ref="A37:H37"/>
    <mergeCell ref="A38:E38"/>
    <mergeCell ref="F38:H38"/>
    <mergeCell ref="D18:E18"/>
    <mergeCell ref="F18:G18"/>
    <mergeCell ref="A19:C19"/>
    <mergeCell ref="D19:E19"/>
    <mergeCell ref="F19:G19"/>
    <mergeCell ref="D24:E24"/>
    <mergeCell ref="F24:G24"/>
    <mergeCell ref="A25:H25"/>
    <mergeCell ref="A26:E26"/>
    <mergeCell ref="F26:H26"/>
    <mergeCell ref="A91:H93"/>
    <mergeCell ref="A85:H85"/>
    <mergeCell ref="A86:H86"/>
    <mergeCell ref="A87:H87"/>
    <mergeCell ref="A88:H88"/>
    <mergeCell ref="A89:H89"/>
    <mergeCell ref="A80:E80"/>
    <mergeCell ref="F80:H80"/>
    <mergeCell ref="A81:E81"/>
    <mergeCell ref="F81:H81"/>
    <mergeCell ref="A84:H84"/>
    <mergeCell ref="A90:H90"/>
    <mergeCell ref="A78:E78"/>
    <mergeCell ref="F78:H78"/>
    <mergeCell ref="A79:H79"/>
    <mergeCell ref="A83:E83"/>
    <mergeCell ref="F83:H83"/>
    <mergeCell ref="A75:E75"/>
    <mergeCell ref="F75:H75"/>
    <mergeCell ref="A76:E76"/>
    <mergeCell ref="F76:H76"/>
    <mergeCell ref="A77:E77"/>
    <mergeCell ref="F77:H77"/>
    <mergeCell ref="A74:H74"/>
    <mergeCell ref="F66:G66"/>
    <mergeCell ref="F67:G67"/>
    <mergeCell ref="F68:G68"/>
    <mergeCell ref="F70:G70"/>
    <mergeCell ref="F71:G71"/>
    <mergeCell ref="F64:G64"/>
    <mergeCell ref="A58:H58"/>
    <mergeCell ref="A59:C59"/>
    <mergeCell ref="D59:E59"/>
    <mergeCell ref="F59:G59"/>
    <mergeCell ref="A60:C60"/>
    <mergeCell ref="D60:E60"/>
    <mergeCell ref="F60:G60"/>
    <mergeCell ref="A61:C61"/>
    <mergeCell ref="D61:E61"/>
    <mergeCell ref="F61:G61"/>
    <mergeCell ref="A62:C62"/>
    <mergeCell ref="D62:E62"/>
    <mergeCell ref="A63:C63"/>
    <mergeCell ref="D63:E63"/>
    <mergeCell ref="A66:E66"/>
    <mergeCell ref="A65:H65"/>
    <mergeCell ref="A69:E69"/>
    <mergeCell ref="A14:H14"/>
    <mergeCell ref="A15:H15"/>
    <mergeCell ref="A46:H46"/>
    <mergeCell ref="A45:B45"/>
    <mergeCell ref="A48:E48"/>
    <mergeCell ref="F48:G48"/>
    <mergeCell ref="A33:B33"/>
    <mergeCell ref="A42:B42"/>
    <mergeCell ref="A41:B41"/>
    <mergeCell ref="A20:C20"/>
    <mergeCell ref="D20:E20"/>
    <mergeCell ref="F20:G20"/>
    <mergeCell ref="A21:C21"/>
    <mergeCell ref="D21:E21"/>
    <mergeCell ref="F21:G21"/>
    <mergeCell ref="A22:C23"/>
    <mergeCell ref="D22:E23"/>
    <mergeCell ref="F22:G23"/>
    <mergeCell ref="H22:H23"/>
    <mergeCell ref="A24:C24"/>
    <mergeCell ref="A17:C17"/>
    <mergeCell ref="D17:E17"/>
    <mergeCell ref="F17:G17"/>
    <mergeCell ref="A18:C18"/>
    <mergeCell ref="A5:H5"/>
    <mergeCell ref="A1:H1"/>
    <mergeCell ref="A43:B43"/>
    <mergeCell ref="A82:E82"/>
    <mergeCell ref="A44:B44"/>
    <mergeCell ref="F82:H82"/>
    <mergeCell ref="A31:B31"/>
    <mergeCell ref="A32:B32"/>
    <mergeCell ref="A68:E68"/>
    <mergeCell ref="A67:E67"/>
    <mergeCell ref="F63:G63"/>
    <mergeCell ref="F62:G62"/>
    <mergeCell ref="F49:G49"/>
    <mergeCell ref="F50:G50"/>
    <mergeCell ref="F51:G51"/>
    <mergeCell ref="F52:G52"/>
    <mergeCell ref="A16:C16"/>
    <mergeCell ref="D16:E16"/>
    <mergeCell ref="F16:G16"/>
    <mergeCell ref="A6:H6"/>
    <mergeCell ref="A7:H7"/>
    <mergeCell ref="A9:H9"/>
    <mergeCell ref="A10:H10"/>
    <mergeCell ref="A12:H13"/>
  </mergeCells>
  <phoneticPr fontId="2" type="noConversion"/>
  <pageMargins left="0.35433070866141736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" workbookViewId="0">
      <selection activeCell="A21" sqref="A21:C21"/>
    </sheetView>
  </sheetViews>
  <sheetFormatPr defaultRowHeight="12.75" x14ac:dyDescent="0.2"/>
  <cols>
    <col min="1" max="1" width="5.85546875" customWidth="1"/>
    <col min="2" max="2" width="1.42578125" customWidth="1"/>
    <col min="3" max="3" width="21" customWidth="1"/>
    <col min="4" max="4" width="3.140625" customWidth="1"/>
    <col min="5" max="5" width="8.42578125" customWidth="1"/>
    <col min="6" max="6" width="7.140625" customWidth="1"/>
    <col min="7" max="7" width="18" customWidth="1"/>
    <col min="8" max="8" width="11.42578125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27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22.5" hidden="1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6.75" customHeight="1" x14ac:dyDescent="0.2">
      <c r="A7" s="98"/>
      <c r="B7" s="98"/>
      <c r="C7" s="98"/>
      <c r="D7" s="98"/>
      <c r="E7" s="98"/>
      <c r="F7" s="98"/>
      <c r="G7" s="98"/>
      <c r="H7" s="98"/>
    </row>
    <row r="8" spans="1:8" x14ac:dyDescent="0.2">
      <c r="A8" s="99" t="s">
        <v>22</v>
      </c>
      <c r="B8" s="99"/>
      <c r="C8" s="99"/>
      <c r="D8" s="99"/>
      <c r="E8" s="99"/>
      <c r="F8" s="99"/>
      <c r="G8" s="99"/>
      <c r="H8" s="99"/>
    </row>
    <row r="9" spans="1:8" x14ac:dyDescent="0.2">
      <c r="A9" s="99" t="s">
        <v>62</v>
      </c>
      <c r="B9" s="99"/>
      <c r="C9" s="99"/>
      <c r="D9" s="99"/>
      <c r="E9" s="99"/>
      <c r="F9" s="99"/>
      <c r="G9" s="99"/>
      <c r="H9" s="99"/>
    </row>
    <row r="10" spans="1:8" ht="9.75" customHeight="1" x14ac:dyDescent="0.3">
      <c r="A10" s="66"/>
      <c r="B10" s="66"/>
      <c r="C10" s="66"/>
      <c r="D10" s="66"/>
      <c r="E10" s="66"/>
      <c r="F10" s="66"/>
      <c r="G10" s="66"/>
      <c r="H10" s="66"/>
    </row>
    <row r="11" spans="1:8" ht="21.75" customHeight="1" x14ac:dyDescent="0.25">
      <c r="A11" s="67" t="s">
        <v>136</v>
      </c>
      <c r="B11" s="67"/>
      <c r="C11" s="67"/>
      <c r="D11" s="67"/>
      <c r="E11" s="67"/>
      <c r="F11" s="67"/>
      <c r="G11" s="67"/>
      <c r="H11" s="67"/>
    </row>
    <row r="12" spans="1:8" ht="6.75" customHeight="1" x14ac:dyDescent="0.2">
      <c r="A12" s="100"/>
      <c r="B12" s="100"/>
      <c r="C12" s="100"/>
      <c r="D12" s="100"/>
      <c r="E12" s="100"/>
      <c r="F12" s="100"/>
      <c r="G12" s="100"/>
      <c r="H12" s="100"/>
    </row>
    <row r="13" spans="1:8" s="1" customFormat="1" ht="15" customHeight="1" x14ac:dyDescent="0.2">
      <c r="A13" s="101" t="s">
        <v>61</v>
      </c>
      <c r="B13" s="101"/>
      <c r="C13" s="101"/>
      <c r="D13" s="101"/>
      <c r="E13" s="101"/>
      <c r="F13" s="101"/>
      <c r="G13" s="101"/>
      <c r="H13" s="101"/>
    </row>
    <row r="14" spans="1:8" s="1" customFormat="1" ht="48" x14ac:dyDescent="0.2">
      <c r="A14" s="101" t="s">
        <v>10</v>
      </c>
      <c r="B14" s="101"/>
      <c r="C14" s="101"/>
      <c r="D14" s="101" t="s">
        <v>11</v>
      </c>
      <c r="E14" s="101"/>
      <c r="F14" s="101" t="s">
        <v>12</v>
      </c>
      <c r="G14" s="101"/>
      <c r="H14" s="55" t="s">
        <v>15</v>
      </c>
    </row>
    <row r="15" spans="1:8" s="1" customFormat="1" ht="12.75" customHeight="1" x14ac:dyDescent="0.2">
      <c r="A15" s="61" t="s">
        <v>13</v>
      </c>
      <c r="B15" s="61"/>
      <c r="C15" s="61"/>
      <c r="D15" s="62" t="s">
        <v>4</v>
      </c>
      <c r="E15" s="62"/>
      <c r="F15" s="62">
        <v>1</v>
      </c>
      <c r="G15" s="62"/>
      <c r="H15" s="22">
        <v>9000</v>
      </c>
    </row>
    <row r="16" spans="1:8" s="1" customFormat="1" ht="12.75" customHeight="1" x14ac:dyDescent="0.2">
      <c r="A16" s="61" t="s">
        <v>5</v>
      </c>
      <c r="B16" s="61"/>
      <c r="C16" s="61"/>
      <c r="D16" s="62" t="s">
        <v>4</v>
      </c>
      <c r="E16" s="62"/>
      <c r="F16" s="62">
        <v>1</v>
      </c>
      <c r="G16" s="62"/>
      <c r="H16" s="22">
        <v>9000</v>
      </c>
    </row>
    <row r="17" spans="1:8" s="1" customFormat="1" ht="12.75" customHeight="1" x14ac:dyDescent="0.2">
      <c r="A17" s="61" t="s">
        <v>6</v>
      </c>
      <c r="B17" s="61"/>
      <c r="C17" s="61"/>
      <c r="D17" s="62" t="s">
        <v>4</v>
      </c>
      <c r="E17" s="62"/>
      <c r="F17" s="62">
        <v>1</v>
      </c>
      <c r="G17" s="62"/>
      <c r="H17" s="22">
        <v>9000</v>
      </c>
    </row>
    <row r="18" spans="1:8" s="1" customFormat="1" ht="12.75" customHeight="1" x14ac:dyDescent="0.2">
      <c r="A18" s="61" t="s">
        <v>7</v>
      </c>
      <c r="B18" s="61"/>
      <c r="C18" s="61"/>
      <c r="D18" s="62" t="s">
        <v>4</v>
      </c>
      <c r="E18" s="62"/>
      <c r="F18" s="62">
        <v>1</v>
      </c>
      <c r="G18" s="62"/>
      <c r="H18" s="22">
        <v>10000</v>
      </c>
    </row>
    <row r="19" spans="1:8" s="1" customFormat="1" ht="12.75" customHeight="1" x14ac:dyDescent="0.2">
      <c r="A19" s="61" t="s">
        <v>8</v>
      </c>
      <c r="B19" s="61"/>
      <c r="C19" s="61"/>
      <c r="D19" s="62" t="s">
        <v>4</v>
      </c>
      <c r="E19" s="62"/>
      <c r="F19" s="62">
        <v>1</v>
      </c>
      <c r="G19" s="62"/>
      <c r="H19" s="22">
        <v>10000</v>
      </c>
    </row>
    <row r="20" spans="1:8" s="1" customFormat="1" ht="12.75" customHeight="1" x14ac:dyDescent="0.2">
      <c r="A20" s="61" t="s">
        <v>9</v>
      </c>
      <c r="B20" s="61"/>
      <c r="C20" s="61"/>
      <c r="D20" s="62" t="s">
        <v>4</v>
      </c>
      <c r="E20" s="62"/>
      <c r="F20" s="62">
        <v>2</v>
      </c>
      <c r="G20" s="62"/>
      <c r="H20" s="22">
        <v>15000</v>
      </c>
    </row>
    <row r="21" spans="1:8" s="1" customFormat="1" x14ac:dyDescent="0.2">
      <c r="A21" s="61" t="s">
        <v>52</v>
      </c>
      <c r="B21" s="61"/>
      <c r="C21" s="61"/>
      <c r="D21" s="62" t="s">
        <v>4</v>
      </c>
      <c r="E21" s="62"/>
      <c r="F21" s="62">
        <v>2</v>
      </c>
      <c r="G21" s="62"/>
      <c r="H21" s="23" t="s">
        <v>155</v>
      </c>
    </row>
    <row r="22" spans="1:8" s="1" customFormat="1" ht="13.5" customHeight="1" x14ac:dyDescent="0.2">
      <c r="A22" s="101" t="s">
        <v>60</v>
      </c>
      <c r="B22" s="101"/>
      <c r="C22" s="101"/>
      <c r="D22" s="101"/>
      <c r="E22" s="101"/>
      <c r="F22" s="101"/>
      <c r="G22" s="101"/>
      <c r="H22" s="101"/>
    </row>
    <row r="23" spans="1:8" s="1" customFormat="1" ht="23.25" customHeight="1" x14ac:dyDescent="0.2">
      <c r="A23" s="101" t="s">
        <v>80</v>
      </c>
      <c r="B23" s="101"/>
      <c r="C23" s="101"/>
      <c r="D23" s="101"/>
      <c r="E23" s="101"/>
      <c r="F23" s="101" t="s">
        <v>1</v>
      </c>
      <c r="G23" s="101"/>
      <c r="H23" s="101"/>
    </row>
    <row r="24" spans="1:8" s="1" customFormat="1" x14ac:dyDescent="0.2">
      <c r="A24" s="62"/>
      <c r="B24" s="62"/>
      <c r="C24" s="23"/>
      <c r="D24" s="56" t="s">
        <v>2</v>
      </c>
      <c r="E24" s="22">
        <v>100</v>
      </c>
      <c r="F24" s="63">
        <v>18000</v>
      </c>
      <c r="G24" s="63"/>
      <c r="H24" s="63"/>
    </row>
    <row r="25" spans="1:8" s="1" customFormat="1" x14ac:dyDescent="0.2">
      <c r="A25" s="60" t="s">
        <v>0</v>
      </c>
      <c r="B25" s="60"/>
      <c r="C25" s="45">
        <f>E24</f>
        <v>100</v>
      </c>
      <c r="D25" s="56" t="s">
        <v>2</v>
      </c>
      <c r="E25" s="22">
        <v>200</v>
      </c>
      <c r="F25" s="63">
        <v>27000</v>
      </c>
      <c r="G25" s="63" t="str">
        <f>CONCATENATE("тенге, + площадь свыше ",E24," кв.м. х на")</f>
        <v>тенге, + площадь свыше 100 кв.м. х на</v>
      </c>
      <c r="H25" s="63">
        <v>70</v>
      </c>
    </row>
    <row r="26" spans="1:8" s="1" customFormat="1" x14ac:dyDescent="0.2">
      <c r="A26" s="60" t="s">
        <v>0</v>
      </c>
      <c r="B26" s="60"/>
      <c r="C26" s="45">
        <f>E25</f>
        <v>200</v>
      </c>
      <c r="D26" s="56" t="s">
        <v>2</v>
      </c>
      <c r="E26" s="22">
        <v>500</v>
      </c>
      <c r="F26" s="63">
        <v>46000</v>
      </c>
      <c r="G26" s="63" t="str">
        <f>CONCATENATE("тенге, + площадь свыше ",E25," кв.м.х на")</f>
        <v>тенге, + площадь свыше 200 кв.м.х на</v>
      </c>
      <c r="H26" s="63">
        <v>40</v>
      </c>
    </row>
    <row r="27" spans="1:8" s="1" customFormat="1" x14ac:dyDescent="0.2">
      <c r="A27" s="60" t="s">
        <v>0</v>
      </c>
      <c r="B27" s="60"/>
      <c r="C27" s="45">
        <f>E26</f>
        <v>500</v>
      </c>
      <c r="D27" s="56" t="s">
        <v>2</v>
      </c>
      <c r="E27" s="22">
        <v>1000</v>
      </c>
      <c r="F27" s="63">
        <v>74000</v>
      </c>
      <c r="G27" s="63" t="str">
        <f>CONCATENATE("тенге, + площадь свыше ",E26," кв.м. х на")</f>
        <v>тенге, + площадь свыше 500 кв.м. х на</v>
      </c>
      <c r="H27" s="63">
        <v>20</v>
      </c>
    </row>
    <row r="28" spans="1:8" s="1" customFormat="1" x14ac:dyDescent="0.2">
      <c r="A28" s="60" t="s">
        <v>0</v>
      </c>
      <c r="B28" s="60"/>
      <c r="C28" s="45">
        <f>E27</f>
        <v>1000</v>
      </c>
      <c r="D28" s="56" t="s">
        <v>2</v>
      </c>
      <c r="E28" s="22">
        <v>2000</v>
      </c>
      <c r="F28" s="63">
        <v>111000</v>
      </c>
      <c r="G28" s="63" t="str">
        <f>CONCATENATE("тенге, + площадь свыше ",E27," кв.м. х на")</f>
        <v>тенге, + площадь свыше 1000 кв.м. х на</v>
      </c>
      <c r="H28" s="63">
        <v>10</v>
      </c>
    </row>
    <row r="29" spans="1:8" s="1" customFormat="1" x14ac:dyDescent="0.2">
      <c r="A29" s="60" t="s">
        <v>0</v>
      </c>
      <c r="B29" s="60"/>
      <c r="C29" s="45">
        <f>E28</f>
        <v>2000</v>
      </c>
      <c r="D29" s="56" t="s">
        <v>2</v>
      </c>
      <c r="E29" s="22">
        <v>5000</v>
      </c>
      <c r="F29" s="63">
        <v>155000</v>
      </c>
      <c r="G29" s="63" t="str">
        <f>CONCATENATE("тенге, + площадь свыше ",E28," кв.м. х на")</f>
        <v>тенге, + площадь свыше 2000 кв.м. х на</v>
      </c>
      <c r="H29" s="63">
        <v>5</v>
      </c>
    </row>
    <row r="30" spans="1:8" s="1" customFormat="1" x14ac:dyDescent="0.2">
      <c r="A30" s="60" t="s">
        <v>0</v>
      </c>
      <c r="B30" s="60"/>
      <c r="C30" s="22"/>
      <c r="D30" s="56"/>
      <c r="E30" s="22">
        <v>5000</v>
      </c>
      <c r="F30" s="63">
        <v>202000</v>
      </c>
      <c r="G30" s="63" t="str">
        <f>CONCATENATE("тенге, + площадь свыше ",E29," кв.м. х на")</f>
        <v>тенге, + площадь свыше 5000 кв.м. х на</v>
      </c>
      <c r="H30" s="63">
        <v>3</v>
      </c>
    </row>
    <row r="31" spans="1:8" s="1" customFormat="1" ht="22.5" customHeight="1" x14ac:dyDescent="0.2">
      <c r="A31" s="61" t="s">
        <v>14</v>
      </c>
      <c r="B31" s="61"/>
      <c r="C31" s="61"/>
      <c r="D31" s="61"/>
      <c r="E31" s="61"/>
      <c r="F31" s="61"/>
      <c r="G31" s="61"/>
      <c r="H31" s="61"/>
    </row>
    <row r="32" spans="1:8" s="1" customFormat="1" x14ac:dyDescent="0.2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s="1" customFormat="1" ht="12.75" customHeight="1" x14ac:dyDescent="0.2">
      <c r="A33" s="101" t="s">
        <v>59</v>
      </c>
      <c r="B33" s="101"/>
      <c r="C33" s="101"/>
      <c r="D33" s="101"/>
      <c r="E33" s="101"/>
      <c r="F33" s="101"/>
      <c r="G33" s="101"/>
      <c r="H33" s="101"/>
    </row>
    <row r="34" spans="1:8" s="1" customFormat="1" x14ac:dyDescent="0.2">
      <c r="A34" s="101" t="s">
        <v>21</v>
      </c>
      <c r="B34" s="101"/>
      <c r="C34" s="101"/>
      <c r="D34" s="101"/>
      <c r="E34" s="101"/>
      <c r="F34" s="101" t="s">
        <v>15</v>
      </c>
      <c r="G34" s="101"/>
      <c r="H34" s="101"/>
    </row>
    <row r="35" spans="1:8" s="1" customFormat="1" ht="14.25" customHeight="1" x14ac:dyDescent="0.2">
      <c r="A35" s="62"/>
      <c r="B35" s="62"/>
      <c r="C35" s="23"/>
      <c r="D35" s="56" t="s">
        <v>2</v>
      </c>
      <c r="E35" s="22">
        <v>1000</v>
      </c>
      <c r="F35" s="63">
        <v>10000</v>
      </c>
      <c r="G35" s="63"/>
      <c r="H35" s="63"/>
    </row>
    <row r="36" spans="1:8" s="1" customFormat="1" x14ac:dyDescent="0.2">
      <c r="A36" s="60" t="s">
        <v>0</v>
      </c>
      <c r="B36" s="60"/>
      <c r="C36" s="45">
        <f>E35</f>
        <v>1000</v>
      </c>
      <c r="D36" s="56" t="s">
        <v>2</v>
      </c>
      <c r="E36" s="22">
        <v>2000</v>
      </c>
      <c r="F36" s="63">
        <v>12800</v>
      </c>
      <c r="G36" s="63" t="str">
        <f t="shared" ref="G36:G41" si="0">CONCATENATE("тенге, + площадь превышающая ",E35," кв.м. х на")</f>
        <v>тенге, + площадь превышающая 1000 кв.м. х на</v>
      </c>
      <c r="H36" s="63">
        <v>3</v>
      </c>
    </row>
    <row r="37" spans="1:8" s="1" customFormat="1" x14ac:dyDescent="0.2">
      <c r="A37" s="60" t="s">
        <v>0</v>
      </c>
      <c r="B37" s="60"/>
      <c r="C37" s="45">
        <f>E36</f>
        <v>2000</v>
      </c>
      <c r="D37" s="56" t="s">
        <v>2</v>
      </c>
      <c r="E37" s="22">
        <v>5000</v>
      </c>
      <c r="F37" s="63">
        <v>19200</v>
      </c>
      <c r="G37" s="63" t="str">
        <f t="shared" si="0"/>
        <v>тенге, + площадь превышающая 2000 кв.м. х на</v>
      </c>
      <c r="H37" s="63">
        <v>1.5</v>
      </c>
    </row>
    <row r="38" spans="1:8" s="1" customFormat="1" x14ac:dyDescent="0.2">
      <c r="A38" s="60" t="s">
        <v>0</v>
      </c>
      <c r="B38" s="60"/>
      <c r="C38" s="45">
        <f>E37</f>
        <v>5000</v>
      </c>
      <c r="D38" s="56" t="s">
        <v>2</v>
      </c>
      <c r="E38" s="22">
        <v>10000</v>
      </c>
      <c r="F38" s="63">
        <v>26900</v>
      </c>
      <c r="G38" s="63" t="str">
        <f t="shared" si="0"/>
        <v>тенге, + площадь превышающая 5000 кв.м. х на</v>
      </c>
      <c r="H38" s="63">
        <v>0.75</v>
      </c>
    </row>
    <row r="39" spans="1:8" s="1" customFormat="1" x14ac:dyDescent="0.2">
      <c r="A39" s="60" t="s">
        <v>0</v>
      </c>
      <c r="B39" s="60"/>
      <c r="C39" s="45">
        <f>E38</f>
        <v>10000</v>
      </c>
      <c r="D39" s="56" t="s">
        <v>2</v>
      </c>
      <c r="E39" s="22">
        <v>20000</v>
      </c>
      <c r="F39" s="63">
        <v>34900</v>
      </c>
      <c r="G39" s="63" t="str">
        <f t="shared" si="0"/>
        <v>тенге, + площадь превышающая 10000 кв.м. х на</v>
      </c>
      <c r="H39" s="63">
        <v>0.35</v>
      </c>
    </row>
    <row r="40" spans="1:8" s="1" customFormat="1" x14ac:dyDescent="0.2">
      <c r="A40" s="60" t="s">
        <v>0</v>
      </c>
      <c r="B40" s="60"/>
      <c r="C40" s="45">
        <f>E39</f>
        <v>20000</v>
      </c>
      <c r="D40" s="56" t="s">
        <v>2</v>
      </c>
      <c r="E40" s="22">
        <v>50000</v>
      </c>
      <c r="F40" s="63">
        <v>41900</v>
      </c>
      <c r="G40" s="63" t="str">
        <f t="shared" si="0"/>
        <v>тенге, + площадь превышающая 20000 кв.м. х на</v>
      </c>
      <c r="H40" s="63">
        <v>0.2</v>
      </c>
    </row>
    <row r="41" spans="1:8" s="1" customFormat="1" x14ac:dyDescent="0.2">
      <c r="A41" s="60" t="s">
        <v>0</v>
      </c>
      <c r="B41" s="60"/>
      <c r="C41" s="22"/>
      <c r="D41" s="56"/>
      <c r="E41" s="22">
        <v>50000</v>
      </c>
      <c r="F41" s="63">
        <v>46100</v>
      </c>
      <c r="G41" s="63" t="str">
        <f t="shared" si="0"/>
        <v>тенге, + площадь превышающая 50000 кв.м. х на</v>
      </c>
      <c r="H41" s="63">
        <v>0.1</v>
      </c>
    </row>
    <row r="42" spans="1:8" s="1" customFormat="1" ht="12.75" customHeight="1" x14ac:dyDescent="0.2">
      <c r="A42" s="61" t="s">
        <v>55</v>
      </c>
      <c r="B42" s="61"/>
      <c r="C42" s="61"/>
      <c r="D42" s="61"/>
      <c r="E42" s="61"/>
      <c r="F42" s="61"/>
      <c r="G42" s="61"/>
      <c r="H42" s="61"/>
    </row>
    <row r="43" spans="1:8" s="1" customFormat="1" ht="12.75" customHeight="1" x14ac:dyDescent="0.2">
      <c r="A43" s="101" t="s">
        <v>58</v>
      </c>
      <c r="B43" s="101"/>
      <c r="C43" s="101"/>
      <c r="D43" s="101"/>
      <c r="E43" s="101"/>
      <c r="F43" s="101"/>
      <c r="G43" s="101"/>
      <c r="H43" s="101"/>
    </row>
    <row r="44" spans="1:8" s="1" customFormat="1" ht="48" x14ac:dyDescent="0.2">
      <c r="A44" s="101" t="s">
        <v>67</v>
      </c>
      <c r="B44" s="101"/>
      <c r="C44" s="101"/>
      <c r="D44" s="101"/>
      <c r="E44" s="101"/>
      <c r="F44" s="101" t="s">
        <v>12</v>
      </c>
      <c r="G44" s="101"/>
      <c r="H44" s="55" t="s">
        <v>15</v>
      </c>
    </row>
    <row r="45" spans="1:8" s="1" customFormat="1" ht="12.75" customHeight="1" x14ac:dyDescent="0.2">
      <c r="A45" s="60"/>
      <c r="B45" s="60"/>
      <c r="C45" s="47"/>
      <c r="D45" s="56" t="s">
        <v>2</v>
      </c>
      <c r="E45" s="47">
        <v>1</v>
      </c>
      <c r="F45" s="62">
        <v>3</v>
      </c>
      <c r="G45" s="62"/>
      <c r="H45" s="22">
        <v>20000</v>
      </c>
    </row>
    <row r="46" spans="1:8" s="1" customFormat="1" x14ac:dyDescent="0.2">
      <c r="A46" s="60" t="s">
        <v>26</v>
      </c>
      <c r="B46" s="60"/>
      <c r="C46" s="47">
        <v>1</v>
      </c>
      <c r="D46" s="56" t="s">
        <v>2</v>
      </c>
      <c r="E46" s="47">
        <v>10</v>
      </c>
      <c r="F46" s="62">
        <v>3</v>
      </c>
      <c r="G46" s="62"/>
      <c r="H46" s="22">
        <v>20000</v>
      </c>
    </row>
    <row r="47" spans="1:8" s="1" customFormat="1" ht="12.75" customHeight="1" x14ac:dyDescent="0.2">
      <c r="A47" s="60" t="s">
        <v>26</v>
      </c>
      <c r="B47" s="60"/>
      <c r="C47" s="47">
        <v>10</v>
      </c>
      <c r="D47" s="56" t="s">
        <v>2</v>
      </c>
      <c r="E47" s="47">
        <v>100</v>
      </c>
      <c r="F47" s="62">
        <v>3</v>
      </c>
      <c r="G47" s="62"/>
      <c r="H47" s="22">
        <v>30000</v>
      </c>
    </row>
    <row r="48" spans="1:8" s="1" customFormat="1" ht="12.75" customHeight="1" x14ac:dyDescent="0.2">
      <c r="A48" s="60" t="s">
        <v>26</v>
      </c>
      <c r="B48" s="60"/>
      <c r="C48" s="47">
        <v>100</v>
      </c>
      <c r="D48" s="56" t="s">
        <v>2</v>
      </c>
      <c r="E48" s="47">
        <v>1000</v>
      </c>
      <c r="F48" s="62">
        <v>3</v>
      </c>
      <c r="G48" s="62"/>
      <c r="H48" s="22">
        <v>40000</v>
      </c>
    </row>
    <row r="49" spans="1:8" s="1" customFormat="1" x14ac:dyDescent="0.2">
      <c r="A49" s="60" t="s">
        <v>0</v>
      </c>
      <c r="B49" s="60"/>
      <c r="C49" s="47"/>
      <c r="D49" s="56"/>
      <c r="E49" s="47">
        <v>1000</v>
      </c>
      <c r="F49" s="62">
        <v>3</v>
      </c>
      <c r="G49" s="62"/>
      <c r="H49" s="22">
        <v>50000</v>
      </c>
    </row>
    <row r="50" spans="1:8" s="1" customFormat="1" ht="12.75" customHeight="1" x14ac:dyDescent="0.2">
      <c r="A50" s="102" t="s">
        <v>90</v>
      </c>
      <c r="B50" s="102"/>
      <c r="C50" s="102"/>
      <c r="D50" s="102"/>
      <c r="E50" s="102"/>
      <c r="F50" s="102"/>
      <c r="G50" s="102"/>
      <c r="H50" s="102"/>
    </row>
    <row r="51" spans="1:8" s="1" customFormat="1" ht="36" customHeight="1" x14ac:dyDescent="0.2">
      <c r="A51" s="101" t="s">
        <v>10</v>
      </c>
      <c r="B51" s="101"/>
      <c r="C51" s="101"/>
      <c r="D51" s="101"/>
      <c r="E51" s="101"/>
      <c r="F51" s="101" t="s">
        <v>12</v>
      </c>
      <c r="G51" s="101"/>
      <c r="H51" s="55" t="s">
        <v>15</v>
      </c>
    </row>
    <row r="52" spans="1:8" s="1" customFormat="1" ht="12.75" customHeight="1" x14ac:dyDescent="0.2">
      <c r="A52" s="72" t="s">
        <v>97</v>
      </c>
      <c r="B52" s="72"/>
      <c r="C52" s="72"/>
      <c r="D52" s="72"/>
      <c r="E52" s="72"/>
      <c r="F52" s="73">
        <v>3</v>
      </c>
      <c r="G52" s="73"/>
      <c r="H52" s="53">
        <v>35000</v>
      </c>
    </row>
    <row r="53" spans="1:8" s="1" customFormat="1" ht="12.75" customHeight="1" x14ac:dyDescent="0.2">
      <c r="A53" s="72" t="s">
        <v>91</v>
      </c>
      <c r="B53" s="72"/>
      <c r="C53" s="72"/>
      <c r="D53" s="72"/>
      <c r="E53" s="72"/>
      <c r="F53" s="73">
        <v>3</v>
      </c>
      <c r="G53" s="73"/>
      <c r="H53" s="53">
        <v>55000</v>
      </c>
    </row>
    <row r="54" spans="1:8" s="1" customFormat="1" x14ac:dyDescent="0.2">
      <c r="A54" s="72" t="s">
        <v>92</v>
      </c>
      <c r="B54" s="72"/>
      <c r="C54" s="72"/>
      <c r="D54" s="72"/>
      <c r="E54" s="72"/>
      <c r="F54" s="73">
        <v>3</v>
      </c>
      <c r="G54" s="73"/>
      <c r="H54" s="53">
        <v>10000</v>
      </c>
    </row>
    <row r="55" spans="1:8" s="1" customFormat="1" ht="12.75" customHeight="1" x14ac:dyDescent="0.2">
      <c r="A55" s="72" t="s">
        <v>93</v>
      </c>
      <c r="B55" s="72"/>
      <c r="C55" s="72"/>
      <c r="D55" s="72"/>
      <c r="E55" s="72"/>
      <c r="F55" s="73">
        <v>5</v>
      </c>
      <c r="G55" s="73"/>
      <c r="H55" s="53">
        <v>60000</v>
      </c>
    </row>
    <row r="56" spans="1:8" s="1" customFormat="1" x14ac:dyDescent="0.2">
      <c r="A56" s="72" t="s">
        <v>94</v>
      </c>
      <c r="B56" s="72"/>
      <c r="C56" s="72"/>
      <c r="D56" s="72"/>
      <c r="E56" s="72"/>
      <c r="F56" s="73">
        <v>5</v>
      </c>
      <c r="G56" s="73"/>
      <c r="H56" s="53">
        <v>95000</v>
      </c>
    </row>
    <row r="57" spans="1:8" s="1" customFormat="1" ht="12.75" customHeight="1" x14ac:dyDescent="0.2">
      <c r="A57" s="72" t="s">
        <v>95</v>
      </c>
      <c r="B57" s="72"/>
      <c r="C57" s="72"/>
      <c r="D57" s="72"/>
      <c r="E57" s="72"/>
      <c r="F57" s="73">
        <v>5</v>
      </c>
      <c r="G57" s="73"/>
      <c r="H57" s="53">
        <v>10000</v>
      </c>
    </row>
    <row r="58" spans="1:8" s="1" customFormat="1" x14ac:dyDescent="0.2">
      <c r="A58" s="72" t="s">
        <v>96</v>
      </c>
      <c r="B58" s="72"/>
      <c r="C58" s="72"/>
      <c r="D58" s="72"/>
      <c r="E58" s="72"/>
      <c r="F58" s="73">
        <v>5</v>
      </c>
      <c r="G58" s="73"/>
      <c r="H58" s="53">
        <v>55000</v>
      </c>
    </row>
    <row r="59" spans="1:8" s="1" customFormat="1" ht="12.75" customHeight="1" x14ac:dyDescent="0.2">
      <c r="A59" s="102" t="s">
        <v>100</v>
      </c>
      <c r="B59" s="102"/>
      <c r="C59" s="102"/>
      <c r="D59" s="102"/>
      <c r="E59" s="102"/>
      <c r="F59" s="102"/>
      <c r="G59" s="102"/>
      <c r="H59" s="102"/>
    </row>
    <row r="60" spans="1:8" s="1" customFormat="1" x14ac:dyDescent="0.2">
      <c r="A60" s="101" t="s">
        <v>10</v>
      </c>
      <c r="B60" s="101"/>
      <c r="C60" s="101"/>
      <c r="D60" s="101"/>
      <c r="E60" s="101"/>
      <c r="F60" s="101" t="s">
        <v>15</v>
      </c>
      <c r="G60" s="101"/>
      <c r="H60" s="101"/>
    </row>
    <row r="61" spans="1:8" s="1" customFormat="1" ht="12.75" customHeight="1" x14ac:dyDescent="0.2">
      <c r="A61" s="72" t="s">
        <v>101</v>
      </c>
      <c r="B61" s="72"/>
      <c r="C61" s="72"/>
      <c r="D61" s="72"/>
      <c r="E61" s="72"/>
      <c r="F61" s="73">
        <v>3</v>
      </c>
      <c r="G61" s="73"/>
      <c r="H61" s="48">
        <v>3500</v>
      </c>
    </row>
    <row r="62" spans="1:8" s="1" customFormat="1" ht="12.75" customHeight="1" x14ac:dyDescent="0.2">
      <c r="A62" s="72" t="s">
        <v>102</v>
      </c>
      <c r="B62" s="72"/>
      <c r="C62" s="72"/>
      <c r="D62" s="72"/>
      <c r="E62" s="72"/>
      <c r="F62" s="73">
        <v>3</v>
      </c>
      <c r="G62" s="73"/>
      <c r="H62" s="48">
        <v>10000</v>
      </c>
    </row>
    <row r="63" spans="1:8" s="1" customFormat="1" ht="12.75" customHeight="1" x14ac:dyDescent="0.2">
      <c r="A63" s="72" t="s">
        <v>103</v>
      </c>
      <c r="B63" s="72"/>
      <c r="C63" s="72"/>
      <c r="D63" s="72"/>
      <c r="E63" s="72"/>
      <c r="F63" s="73">
        <v>3</v>
      </c>
      <c r="G63" s="73"/>
      <c r="H63" s="48">
        <v>50000</v>
      </c>
    </row>
    <row r="64" spans="1:8" s="1" customFormat="1" ht="12.75" customHeight="1" x14ac:dyDescent="0.2">
      <c r="A64" s="72" t="s">
        <v>104</v>
      </c>
      <c r="B64" s="72"/>
      <c r="C64" s="72"/>
      <c r="D64" s="72"/>
      <c r="E64" s="72"/>
      <c r="F64" s="74">
        <v>3</v>
      </c>
      <c r="G64" s="74"/>
      <c r="H64" s="48">
        <v>90000</v>
      </c>
    </row>
    <row r="65" spans="1:8" s="1" customFormat="1" ht="12.75" customHeight="1" x14ac:dyDescent="0.2">
      <c r="A65" s="72" t="s">
        <v>105</v>
      </c>
      <c r="B65" s="72"/>
      <c r="C65" s="72"/>
      <c r="D65" s="72"/>
      <c r="E65" s="72"/>
      <c r="F65" s="73">
        <v>3</v>
      </c>
      <c r="G65" s="73"/>
      <c r="H65" s="48">
        <v>180000</v>
      </c>
    </row>
    <row r="66" spans="1:8" s="1" customFormat="1" ht="12.75" customHeight="1" x14ac:dyDescent="0.2">
      <c r="A66" s="72" t="s">
        <v>106</v>
      </c>
      <c r="B66" s="72"/>
      <c r="C66" s="72"/>
      <c r="D66" s="72"/>
      <c r="E66" s="72"/>
      <c r="F66" s="73">
        <v>3</v>
      </c>
      <c r="G66" s="73"/>
      <c r="H66" s="48">
        <v>1800</v>
      </c>
    </row>
    <row r="67" spans="1:8" s="1" customFormat="1" ht="12.75" customHeight="1" x14ac:dyDescent="0.2">
      <c r="A67" s="72" t="s">
        <v>107</v>
      </c>
      <c r="B67" s="72"/>
      <c r="C67" s="72"/>
      <c r="D67" s="72"/>
      <c r="E67" s="72"/>
      <c r="F67" s="73">
        <v>3</v>
      </c>
      <c r="G67" s="73"/>
      <c r="H67" s="48">
        <v>400</v>
      </c>
    </row>
    <row r="68" spans="1:8" s="1" customFormat="1" ht="12.75" customHeight="1" x14ac:dyDescent="0.2">
      <c r="A68" s="101" t="s">
        <v>63</v>
      </c>
      <c r="B68" s="101"/>
      <c r="C68" s="101"/>
      <c r="D68" s="101"/>
      <c r="E68" s="101"/>
      <c r="F68" s="101"/>
      <c r="G68" s="101"/>
      <c r="H68" s="101"/>
    </row>
    <row r="69" spans="1:8" s="1" customFormat="1" ht="36" x14ac:dyDescent="0.2">
      <c r="A69" s="101" t="s">
        <v>10</v>
      </c>
      <c r="B69" s="101"/>
      <c r="C69" s="101"/>
      <c r="D69" s="101" t="s">
        <v>56</v>
      </c>
      <c r="E69" s="101"/>
      <c r="F69" s="101" t="s">
        <v>12</v>
      </c>
      <c r="G69" s="101"/>
      <c r="H69" s="55" t="s">
        <v>25</v>
      </c>
    </row>
    <row r="70" spans="1:8" s="1" customFormat="1" ht="12.75" customHeight="1" x14ac:dyDescent="0.2">
      <c r="A70" s="61" t="s">
        <v>16</v>
      </c>
      <c r="B70" s="61"/>
      <c r="C70" s="61"/>
      <c r="D70" s="62" t="s">
        <v>4</v>
      </c>
      <c r="E70" s="62"/>
      <c r="F70" s="62">
        <v>1</v>
      </c>
      <c r="G70" s="62"/>
      <c r="H70" s="57">
        <v>8000</v>
      </c>
    </row>
    <row r="71" spans="1:8" s="1" customFormat="1" ht="12.75" customHeight="1" x14ac:dyDescent="0.2">
      <c r="A71" s="61" t="s">
        <v>17</v>
      </c>
      <c r="B71" s="61"/>
      <c r="C71" s="61"/>
      <c r="D71" s="62" t="s">
        <v>4</v>
      </c>
      <c r="E71" s="62"/>
      <c r="F71" s="62">
        <v>1</v>
      </c>
      <c r="G71" s="62"/>
      <c r="H71" s="57">
        <v>12000</v>
      </c>
    </row>
    <row r="72" spans="1:8" s="1" customFormat="1" ht="12.75" customHeight="1" x14ac:dyDescent="0.2">
      <c r="A72" s="61" t="s">
        <v>85</v>
      </c>
      <c r="B72" s="61"/>
      <c r="C72" s="61"/>
      <c r="D72" s="62" t="s">
        <v>4</v>
      </c>
      <c r="E72" s="62"/>
      <c r="F72" s="62">
        <v>2</v>
      </c>
      <c r="G72" s="62"/>
      <c r="H72" s="57">
        <v>5000</v>
      </c>
    </row>
    <row r="73" spans="1:8" s="1" customFormat="1" ht="12.75" customHeight="1" x14ac:dyDescent="0.2">
      <c r="A73" s="61" t="s">
        <v>98</v>
      </c>
      <c r="B73" s="61"/>
      <c r="C73" s="61"/>
      <c r="D73" s="62" t="s">
        <v>4</v>
      </c>
      <c r="E73" s="62"/>
      <c r="F73" s="78" t="s">
        <v>18</v>
      </c>
      <c r="G73" s="78"/>
      <c r="H73" s="57">
        <v>12000</v>
      </c>
    </row>
    <row r="74" spans="1:8" s="1" customFormat="1" ht="12.75" customHeight="1" x14ac:dyDescent="0.2">
      <c r="A74" s="61" t="s">
        <v>19</v>
      </c>
      <c r="B74" s="61"/>
      <c r="C74" s="61"/>
      <c r="D74" s="62" t="s">
        <v>4</v>
      </c>
      <c r="E74" s="62"/>
      <c r="F74" s="78" t="s">
        <v>20</v>
      </c>
      <c r="G74" s="78"/>
      <c r="H74" s="57">
        <v>12000</v>
      </c>
    </row>
    <row r="75" spans="1:8" s="1" customFormat="1" ht="12.75" customHeight="1" x14ac:dyDescent="0.2">
      <c r="A75" s="61" t="s">
        <v>99</v>
      </c>
      <c r="B75" s="61"/>
      <c r="C75" s="61"/>
      <c r="D75" s="62" t="s">
        <v>4</v>
      </c>
      <c r="E75" s="62"/>
      <c r="F75" s="78" t="s">
        <v>20</v>
      </c>
      <c r="G75" s="78"/>
      <c r="H75" s="57">
        <v>12000</v>
      </c>
    </row>
    <row r="76" spans="1:8" s="1" customFormat="1" ht="36" x14ac:dyDescent="0.2">
      <c r="A76" s="61" t="s">
        <v>86</v>
      </c>
      <c r="B76" s="61"/>
      <c r="C76" s="61"/>
      <c r="D76" s="62" t="s">
        <v>4</v>
      </c>
      <c r="E76" s="62"/>
      <c r="F76" s="78" t="s">
        <v>20</v>
      </c>
      <c r="G76" s="78"/>
      <c r="H76" s="53" t="s">
        <v>87</v>
      </c>
    </row>
    <row r="77" spans="1:8" s="1" customFormat="1" x14ac:dyDescent="0.2">
      <c r="A77" s="103" t="s">
        <v>69</v>
      </c>
      <c r="B77" s="103"/>
      <c r="C77" s="103"/>
      <c r="D77" s="103"/>
      <c r="E77" s="103"/>
      <c r="F77" s="103"/>
      <c r="G77" s="103"/>
      <c r="H77" s="103"/>
    </row>
    <row r="78" spans="1:8" s="1" customFormat="1" ht="12.75" customHeight="1" x14ac:dyDescent="0.2">
      <c r="A78" s="70" t="s">
        <v>27</v>
      </c>
      <c r="B78" s="70"/>
      <c r="C78" s="70"/>
      <c r="D78" s="70"/>
      <c r="E78" s="70"/>
      <c r="F78" s="70" t="s">
        <v>28</v>
      </c>
      <c r="G78" s="70"/>
      <c r="H78" s="70"/>
    </row>
    <row r="79" spans="1:8" s="1" customFormat="1" ht="12.75" customHeight="1" x14ac:dyDescent="0.2">
      <c r="A79" s="70" t="s">
        <v>29</v>
      </c>
      <c r="B79" s="70"/>
      <c r="C79" s="70"/>
      <c r="D79" s="70"/>
      <c r="E79" s="70"/>
      <c r="F79" s="70" t="s">
        <v>30</v>
      </c>
      <c r="G79" s="70"/>
      <c r="H79" s="70"/>
    </row>
    <row r="80" spans="1:8" s="1" customFormat="1" ht="12.75" customHeight="1" x14ac:dyDescent="0.2">
      <c r="A80" s="70" t="s">
        <v>31</v>
      </c>
      <c r="B80" s="70"/>
      <c r="C80" s="70"/>
      <c r="D80" s="70"/>
      <c r="E80" s="70"/>
      <c r="F80" s="70" t="s">
        <v>32</v>
      </c>
      <c r="G80" s="70"/>
      <c r="H80" s="70"/>
    </row>
    <row r="81" spans="1:8" s="1" customFormat="1" ht="12.75" customHeight="1" x14ac:dyDescent="0.2">
      <c r="A81" s="70" t="s">
        <v>33</v>
      </c>
      <c r="B81" s="70"/>
      <c r="C81" s="70"/>
      <c r="D81" s="70"/>
      <c r="E81" s="70"/>
      <c r="F81" s="70" t="s">
        <v>34</v>
      </c>
      <c r="G81" s="70"/>
      <c r="H81" s="70"/>
    </row>
    <row r="82" spans="1:8" s="1" customFormat="1" ht="12.75" customHeight="1" x14ac:dyDescent="0.2">
      <c r="A82" s="75" t="s">
        <v>35</v>
      </c>
      <c r="B82" s="75"/>
      <c r="C82" s="75"/>
      <c r="D82" s="75"/>
      <c r="E82" s="75"/>
      <c r="F82" s="75"/>
      <c r="G82" s="75"/>
      <c r="H82" s="75"/>
    </row>
    <row r="83" spans="1:8" s="1" customFormat="1" ht="12.75" customHeight="1" x14ac:dyDescent="0.2">
      <c r="A83" s="76" t="s">
        <v>23</v>
      </c>
      <c r="B83" s="76"/>
      <c r="C83" s="76"/>
      <c r="D83" s="76"/>
      <c r="E83" s="76"/>
      <c r="F83" s="76"/>
      <c r="G83" s="76"/>
      <c r="H83" s="76"/>
    </row>
    <row r="84" spans="1:8" s="1" customFormat="1" ht="12.75" customHeight="1" x14ac:dyDescent="0.2">
      <c r="A84" s="103" t="s">
        <v>64</v>
      </c>
      <c r="B84" s="103"/>
      <c r="C84" s="103"/>
      <c r="D84" s="103"/>
      <c r="E84" s="103"/>
      <c r="F84" s="103"/>
      <c r="G84" s="103"/>
      <c r="H84" s="103"/>
    </row>
    <row r="85" spans="1:8" s="1" customFormat="1" ht="12.75" customHeight="1" x14ac:dyDescent="0.2">
      <c r="A85" s="70" t="s">
        <v>36</v>
      </c>
      <c r="B85" s="70"/>
      <c r="C85" s="70"/>
      <c r="D85" s="70"/>
      <c r="E85" s="70"/>
      <c r="F85" s="71" t="s">
        <v>88</v>
      </c>
      <c r="G85" s="71"/>
      <c r="H85" s="71"/>
    </row>
    <row r="86" spans="1:8" s="1" customFormat="1" ht="12.75" customHeight="1" x14ac:dyDescent="0.2">
      <c r="A86" s="70" t="s">
        <v>38</v>
      </c>
      <c r="B86" s="70"/>
      <c r="C86" s="70"/>
      <c r="D86" s="70"/>
      <c r="E86" s="70"/>
      <c r="F86" s="71" t="s">
        <v>37</v>
      </c>
      <c r="G86" s="71"/>
      <c r="H86" s="71"/>
    </row>
    <row r="87" spans="1:8" s="1" customFormat="1" ht="12.75" customHeight="1" x14ac:dyDescent="0.2">
      <c r="A87" s="70" t="s">
        <v>39</v>
      </c>
      <c r="B87" s="70"/>
      <c r="C87" s="70"/>
      <c r="D87" s="70"/>
      <c r="E87" s="70"/>
      <c r="F87" s="71" t="s">
        <v>89</v>
      </c>
      <c r="G87" s="71"/>
      <c r="H87" s="71"/>
    </row>
    <row r="88" spans="1:8" s="1" customFormat="1" ht="12.75" customHeight="1" x14ac:dyDescent="0.2">
      <c r="A88" s="70" t="s">
        <v>40</v>
      </c>
      <c r="B88" s="70"/>
      <c r="C88" s="70"/>
      <c r="D88" s="70"/>
      <c r="E88" s="70"/>
      <c r="F88" s="71" t="s">
        <v>28</v>
      </c>
      <c r="G88" s="71"/>
      <c r="H88" s="71"/>
    </row>
    <row r="89" spans="1:8" s="1" customFormat="1" ht="12.75" customHeight="1" x14ac:dyDescent="0.2">
      <c r="A89" s="103" t="s">
        <v>70</v>
      </c>
      <c r="B89" s="103"/>
      <c r="C89" s="103"/>
      <c r="D89" s="103"/>
      <c r="E89" s="103"/>
      <c r="F89" s="103"/>
      <c r="G89" s="103"/>
      <c r="H89" s="103"/>
    </row>
    <row r="90" spans="1:8" ht="49.5" customHeight="1" x14ac:dyDescent="0.2">
      <c r="A90" s="76" t="s">
        <v>41</v>
      </c>
      <c r="B90" s="76"/>
      <c r="C90" s="76"/>
      <c r="D90" s="76"/>
      <c r="E90" s="76"/>
      <c r="F90" s="70" t="s">
        <v>110</v>
      </c>
      <c r="G90" s="70"/>
      <c r="H90" s="70"/>
    </row>
    <row r="91" spans="1:8" x14ac:dyDescent="0.2">
      <c r="A91" s="76"/>
      <c r="B91" s="76"/>
      <c r="C91" s="76"/>
      <c r="D91" s="76"/>
      <c r="E91" s="76"/>
      <c r="F91" s="70"/>
      <c r="G91" s="70"/>
      <c r="H91" s="70"/>
    </row>
    <row r="92" spans="1:8" x14ac:dyDescent="0.2">
      <c r="A92" s="76"/>
      <c r="B92" s="76"/>
      <c r="C92" s="76"/>
      <c r="D92" s="76"/>
      <c r="E92" s="76"/>
      <c r="F92" s="70"/>
      <c r="G92" s="70"/>
      <c r="H92" s="70"/>
    </row>
    <row r="93" spans="1:8" x14ac:dyDescent="0.2">
      <c r="A93" s="76"/>
      <c r="B93" s="76"/>
      <c r="C93" s="76"/>
      <c r="D93" s="76"/>
      <c r="E93" s="76"/>
      <c r="F93" s="70"/>
      <c r="G93" s="70"/>
      <c r="H93" s="70"/>
    </row>
    <row r="94" spans="1:8" x14ac:dyDescent="0.2">
      <c r="A94" s="103" t="s">
        <v>68</v>
      </c>
      <c r="B94" s="103"/>
      <c r="C94" s="103"/>
      <c r="D94" s="103"/>
      <c r="E94" s="103"/>
      <c r="F94" s="103"/>
      <c r="G94" s="103"/>
      <c r="H94" s="103"/>
    </row>
    <row r="95" spans="1:8" x14ac:dyDescent="0.2">
      <c r="A95" s="84" t="s">
        <v>44</v>
      </c>
      <c r="B95" s="84"/>
      <c r="C95" s="84"/>
      <c r="D95" s="84"/>
      <c r="E95" s="84"/>
      <c r="F95" s="70" t="s">
        <v>32</v>
      </c>
      <c r="G95" s="70"/>
      <c r="H95" s="70"/>
    </row>
    <row r="96" spans="1:8" x14ac:dyDescent="0.2">
      <c r="A96" s="84" t="s">
        <v>45</v>
      </c>
      <c r="B96" s="84"/>
      <c r="C96" s="84"/>
      <c r="D96" s="84"/>
      <c r="E96" s="84"/>
      <c r="F96" s="70" t="s">
        <v>43</v>
      </c>
      <c r="G96" s="70"/>
      <c r="H96" s="70"/>
    </row>
    <row r="97" spans="1:8" x14ac:dyDescent="0.2">
      <c r="A97" s="84" t="s">
        <v>46</v>
      </c>
      <c r="B97" s="84"/>
      <c r="C97" s="84"/>
      <c r="D97" s="84"/>
      <c r="E97" s="84"/>
      <c r="F97" s="85" t="s">
        <v>47</v>
      </c>
      <c r="G97" s="85"/>
      <c r="H97" s="85"/>
    </row>
    <row r="98" spans="1:8" x14ac:dyDescent="0.2">
      <c r="A98" s="84" t="s">
        <v>48</v>
      </c>
      <c r="B98" s="84"/>
      <c r="C98" s="84"/>
      <c r="D98" s="84"/>
      <c r="E98" s="84"/>
      <c r="F98" s="70" t="s">
        <v>49</v>
      </c>
      <c r="G98" s="70"/>
      <c r="H98" s="70"/>
    </row>
    <row r="99" spans="1:8" x14ac:dyDescent="0.2">
      <c r="A99" s="79" t="s">
        <v>73</v>
      </c>
      <c r="B99" s="80"/>
      <c r="C99" s="80"/>
      <c r="D99" s="80"/>
      <c r="E99" s="80"/>
      <c r="F99" s="80"/>
      <c r="G99" s="70" t="s">
        <v>74</v>
      </c>
      <c r="H99" s="81"/>
    </row>
    <row r="100" spans="1:8" x14ac:dyDescent="0.2">
      <c r="A100" s="79" t="s">
        <v>50</v>
      </c>
      <c r="B100" s="80"/>
      <c r="C100" s="80"/>
      <c r="D100" s="80"/>
      <c r="E100" s="80"/>
      <c r="F100" s="80"/>
      <c r="G100" s="70" t="s">
        <v>51</v>
      </c>
      <c r="H100" s="81"/>
    </row>
    <row r="101" spans="1:8" x14ac:dyDescent="0.2">
      <c r="A101" s="82" t="s">
        <v>24</v>
      </c>
      <c r="B101" s="82"/>
      <c r="C101" s="82"/>
      <c r="D101" s="82"/>
      <c r="E101" s="82"/>
      <c r="F101" s="82"/>
      <c r="G101" s="82"/>
      <c r="H101" s="82"/>
    </row>
    <row r="102" spans="1:8" x14ac:dyDescent="0.2">
      <c r="A102" s="83"/>
      <c r="B102" s="83"/>
      <c r="C102" s="83"/>
      <c r="D102" s="83"/>
      <c r="E102" s="83"/>
      <c r="F102" s="83"/>
      <c r="G102" s="83"/>
      <c r="H102" s="83"/>
    </row>
    <row r="103" spans="1:8" x14ac:dyDescent="0.2">
      <c r="A103" s="61" t="s">
        <v>72</v>
      </c>
      <c r="B103" s="61"/>
      <c r="C103" s="61"/>
      <c r="D103" s="61"/>
      <c r="E103" s="61"/>
      <c r="F103" s="61"/>
      <c r="G103" s="61"/>
      <c r="H103" s="61"/>
    </row>
    <row r="104" spans="1:8" x14ac:dyDescent="0.2">
      <c r="A104" s="61" t="s">
        <v>71</v>
      </c>
      <c r="B104" s="61"/>
      <c r="C104" s="61"/>
      <c r="D104" s="61"/>
      <c r="E104" s="61"/>
      <c r="F104" s="61"/>
      <c r="G104" s="61"/>
      <c r="H104" s="61"/>
    </row>
    <row r="105" spans="1:8" ht="51.75" customHeight="1" x14ac:dyDescent="0.2">
      <c r="A105" s="61" t="s">
        <v>79</v>
      </c>
      <c r="B105" s="61"/>
      <c r="C105" s="61"/>
      <c r="D105" s="61"/>
      <c r="E105" s="61"/>
      <c r="F105" s="61"/>
      <c r="G105" s="61"/>
      <c r="H105" s="61"/>
    </row>
  </sheetData>
  <mergeCells count="184">
    <mergeCell ref="A101:H101"/>
    <mergeCell ref="A102:H102"/>
    <mergeCell ref="A103:H103"/>
    <mergeCell ref="A104:H104"/>
    <mergeCell ref="A105:H105"/>
    <mergeCell ref="A98:E98"/>
    <mergeCell ref="F98:H98"/>
    <mergeCell ref="A99:F99"/>
    <mergeCell ref="G99:H99"/>
    <mergeCell ref="A100:F100"/>
    <mergeCell ref="G100:H100"/>
    <mergeCell ref="A94:H94"/>
    <mergeCell ref="A95:E95"/>
    <mergeCell ref="F95:H95"/>
    <mergeCell ref="A96:E96"/>
    <mergeCell ref="F96:H96"/>
    <mergeCell ref="A97:E97"/>
    <mergeCell ref="F97:H97"/>
    <mergeCell ref="A87:E87"/>
    <mergeCell ref="F87:H87"/>
    <mergeCell ref="A88:E88"/>
    <mergeCell ref="F88:H88"/>
    <mergeCell ref="A89:H89"/>
    <mergeCell ref="A90:E93"/>
    <mergeCell ref="F90:H93"/>
    <mergeCell ref="A82:H82"/>
    <mergeCell ref="A83:H83"/>
    <mergeCell ref="A84:H84"/>
    <mergeCell ref="A85:E85"/>
    <mergeCell ref="F85:H85"/>
    <mergeCell ref="A86:E86"/>
    <mergeCell ref="F86:H86"/>
    <mergeCell ref="A79:E79"/>
    <mergeCell ref="F79:H79"/>
    <mergeCell ref="A80:E80"/>
    <mergeCell ref="F80:H80"/>
    <mergeCell ref="A81:E81"/>
    <mergeCell ref="F81:H81"/>
    <mergeCell ref="A76:C76"/>
    <mergeCell ref="D76:E76"/>
    <mergeCell ref="F76:G76"/>
    <mergeCell ref="A77:H77"/>
    <mergeCell ref="A78:E78"/>
    <mergeCell ref="F78:H78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7:E67"/>
    <mergeCell ref="F67:G67"/>
    <mergeCell ref="A68:H68"/>
    <mergeCell ref="A69:C69"/>
    <mergeCell ref="D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9:H59"/>
    <mergeCell ref="A60:E60"/>
    <mergeCell ref="F60:H60"/>
    <mergeCell ref="A58:E58"/>
    <mergeCell ref="F58:G58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8:B48"/>
    <mergeCell ref="F48:G48"/>
    <mergeCell ref="A49:B49"/>
    <mergeCell ref="F49:G49"/>
    <mergeCell ref="A50:H50"/>
    <mergeCell ref="A51:E51"/>
    <mergeCell ref="F51:G51"/>
    <mergeCell ref="A45:B45"/>
    <mergeCell ref="F45:G45"/>
    <mergeCell ref="A46:B46"/>
    <mergeCell ref="F46:G46"/>
    <mergeCell ref="A47:B47"/>
    <mergeCell ref="F47:G47"/>
    <mergeCell ref="A41:B41"/>
    <mergeCell ref="F41:H41"/>
    <mergeCell ref="A42:H42"/>
    <mergeCell ref="A43:H43"/>
    <mergeCell ref="A44:E44"/>
    <mergeCell ref="F44:G44"/>
    <mergeCell ref="A38:B38"/>
    <mergeCell ref="F38:H38"/>
    <mergeCell ref="A39:B39"/>
    <mergeCell ref="F39:H39"/>
    <mergeCell ref="A40:B40"/>
    <mergeCell ref="F40:H40"/>
    <mergeCell ref="A35:B35"/>
    <mergeCell ref="F35:H35"/>
    <mergeCell ref="A36:B36"/>
    <mergeCell ref="F36:H36"/>
    <mergeCell ref="A37:B37"/>
    <mergeCell ref="F37:H37"/>
    <mergeCell ref="A30:B30"/>
    <mergeCell ref="F30:H30"/>
    <mergeCell ref="A31:H31"/>
    <mergeCell ref="A32:H32"/>
    <mergeCell ref="A33:H33"/>
    <mergeCell ref="A34:E34"/>
    <mergeCell ref="F34:H34"/>
    <mergeCell ref="A27:B27"/>
    <mergeCell ref="F27:H27"/>
    <mergeCell ref="A28:B28"/>
    <mergeCell ref="F28:H28"/>
    <mergeCell ref="A29:B29"/>
    <mergeCell ref="F29:H29"/>
    <mergeCell ref="A24:B24"/>
    <mergeCell ref="F24:H24"/>
    <mergeCell ref="A25:B25"/>
    <mergeCell ref="F25:H25"/>
    <mergeCell ref="A26:B26"/>
    <mergeCell ref="F26:H26"/>
    <mergeCell ref="A22:H22"/>
    <mergeCell ref="A23:E23"/>
    <mergeCell ref="F23:H23"/>
    <mergeCell ref="A19:C19"/>
    <mergeCell ref="D19:E19"/>
    <mergeCell ref="F19:G19"/>
    <mergeCell ref="A20:C20"/>
    <mergeCell ref="D20:E20"/>
    <mergeCell ref="F20:G20"/>
    <mergeCell ref="A18:C18"/>
    <mergeCell ref="D18:E18"/>
    <mergeCell ref="F18:G18"/>
    <mergeCell ref="A16:C16"/>
    <mergeCell ref="D16:E16"/>
    <mergeCell ref="F16:G16"/>
    <mergeCell ref="A21:C21"/>
    <mergeCell ref="D21:E21"/>
    <mergeCell ref="F21:G21"/>
    <mergeCell ref="A1:D5"/>
    <mergeCell ref="E1:H5"/>
    <mergeCell ref="A6:H6"/>
    <mergeCell ref="A7:H7"/>
    <mergeCell ref="A8:H8"/>
    <mergeCell ref="A9:H9"/>
    <mergeCell ref="A17:C17"/>
    <mergeCell ref="D17:E17"/>
    <mergeCell ref="F17:G17"/>
    <mergeCell ref="A15:C15"/>
    <mergeCell ref="D15:E15"/>
    <mergeCell ref="F15:G15"/>
    <mergeCell ref="A10:H10"/>
    <mergeCell ref="A11:H11"/>
    <mergeCell ref="A12:H12"/>
    <mergeCell ref="A13:H13"/>
    <mergeCell ref="A14:C14"/>
    <mergeCell ref="D14:E14"/>
    <mergeCell ref="F14:G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6" workbookViewId="0">
      <selection activeCell="F100" sqref="F100:H100"/>
    </sheetView>
  </sheetViews>
  <sheetFormatPr defaultRowHeight="12.75" x14ac:dyDescent="0.2"/>
  <cols>
    <col min="1" max="1" width="5.85546875" customWidth="1"/>
    <col min="2" max="2" width="1.42578125" customWidth="1"/>
    <col min="3" max="3" width="21" customWidth="1"/>
    <col min="4" max="4" width="3.140625" customWidth="1"/>
    <col min="5" max="5" width="8.42578125" customWidth="1"/>
    <col min="6" max="6" width="7.140625" customWidth="1"/>
    <col min="7" max="7" width="22.85546875" customWidth="1"/>
    <col min="8" max="8" width="11.42578125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27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22.5" hidden="1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6.75" customHeight="1" x14ac:dyDescent="0.2">
      <c r="A7" s="98"/>
      <c r="B7" s="98"/>
      <c r="C7" s="98"/>
      <c r="D7" s="98"/>
      <c r="E7" s="98"/>
      <c r="F7" s="98"/>
      <c r="G7" s="98"/>
      <c r="H7" s="98"/>
    </row>
    <row r="8" spans="1:8" x14ac:dyDescent="0.2">
      <c r="A8" s="99" t="s">
        <v>22</v>
      </c>
      <c r="B8" s="99"/>
      <c r="C8" s="99"/>
      <c r="D8" s="99"/>
      <c r="E8" s="99"/>
      <c r="F8" s="99"/>
      <c r="G8" s="99"/>
      <c r="H8" s="99"/>
    </row>
    <row r="9" spans="1:8" x14ac:dyDescent="0.2">
      <c r="A9" s="99" t="s">
        <v>62</v>
      </c>
      <c r="B9" s="99"/>
      <c r="C9" s="99"/>
      <c r="D9" s="99"/>
      <c r="E9" s="99"/>
      <c r="F9" s="99"/>
      <c r="G9" s="99"/>
      <c r="H9" s="99"/>
    </row>
    <row r="10" spans="1:8" ht="9.75" customHeight="1" x14ac:dyDescent="0.3">
      <c r="A10" s="66"/>
      <c r="B10" s="66"/>
      <c r="C10" s="66"/>
      <c r="D10" s="66"/>
      <c r="E10" s="66"/>
      <c r="F10" s="66"/>
      <c r="G10" s="66"/>
      <c r="H10" s="66"/>
    </row>
    <row r="11" spans="1:8" ht="21.75" customHeight="1" x14ac:dyDescent="0.25">
      <c r="A11" s="67" t="s">
        <v>125</v>
      </c>
      <c r="B11" s="67"/>
      <c r="C11" s="67"/>
      <c r="D11" s="67"/>
      <c r="E11" s="67"/>
      <c r="F11" s="67"/>
      <c r="G11" s="67"/>
      <c r="H11" s="67"/>
    </row>
    <row r="12" spans="1:8" ht="6.75" customHeight="1" x14ac:dyDescent="0.2">
      <c r="A12" s="100"/>
      <c r="B12" s="100"/>
      <c r="C12" s="100"/>
      <c r="D12" s="100"/>
      <c r="E12" s="100"/>
      <c r="F12" s="100"/>
      <c r="G12" s="100"/>
      <c r="H12" s="100"/>
    </row>
    <row r="13" spans="1:8" s="1" customFormat="1" ht="15" customHeight="1" x14ac:dyDescent="0.2">
      <c r="A13" s="101" t="s">
        <v>61</v>
      </c>
      <c r="B13" s="101"/>
      <c r="C13" s="101"/>
      <c r="D13" s="101"/>
      <c r="E13" s="101"/>
      <c r="F13" s="101"/>
      <c r="G13" s="101"/>
      <c r="H13" s="101"/>
    </row>
    <row r="14" spans="1:8" s="1" customFormat="1" ht="48" x14ac:dyDescent="0.2">
      <c r="A14" s="101" t="s">
        <v>10</v>
      </c>
      <c r="B14" s="101"/>
      <c r="C14" s="101"/>
      <c r="D14" s="101" t="s">
        <v>11</v>
      </c>
      <c r="E14" s="101"/>
      <c r="F14" s="101" t="s">
        <v>12</v>
      </c>
      <c r="G14" s="101"/>
      <c r="H14" s="55" t="s">
        <v>15</v>
      </c>
    </row>
    <row r="15" spans="1:8" s="1" customFormat="1" ht="12.75" customHeight="1" x14ac:dyDescent="0.2">
      <c r="A15" s="61" t="s">
        <v>13</v>
      </c>
      <c r="B15" s="61"/>
      <c r="C15" s="61"/>
      <c r="D15" s="62" t="s">
        <v>4</v>
      </c>
      <c r="E15" s="62"/>
      <c r="F15" s="62">
        <v>1</v>
      </c>
      <c r="G15" s="62"/>
      <c r="H15" s="22">
        <v>9000</v>
      </c>
    </row>
    <row r="16" spans="1:8" s="1" customFormat="1" ht="12.75" customHeight="1" x14ac:dyDescent="0.2">
      <c r="A16" s="61" t="s">
        <v>5</v>
      </c>
      <c r="B16" s="61"/>
      <c r="C16" s="61"/>
      <c r="D16" s="62" t="s">
        <v>4</v>
      </c>
      <c r="E16" s="62"/>
      <c r="F16" s="62">
        <v>1</v>
      </c>
      <c r="G16" s="62"/>
      <c r="H16" s="22">
        <v>9000</v>
      </c>
    </row>
    <row r="17" spans="1:8" s="1" customFormat="1" ht="12.75" customHeight="1" x14ac:dyDescent="0.2">
      <c r="A17" s="61" t="s">
        <v>6</v>
      </c>
      <c r="B17" s="61"/>
      <c r="C17" s="61"/>
      <c r="D17" s="62" t="s">
        <v>4</v>
      </c>
      <c r="E17" s="62"/>
      <c r="F17" s="62">
        <v>1</v>
      </c>
      <c r="G17" s="62"/>
      <c r="H17" s="22">
        <v>9000</v>
      </c>
    </row>
    <row r="18" spans="1:8" s="1" customFormat="1" ht="12.75" customHeight="1" x14ac:dyDescent="0.2">
      <c r="A18" s="61" t="s">
        <v>7</v>
      </c>
      <c r="B18" s="61"/>
      <c r="C18" s="61"/>
      <c r="D18" s="62" t="s">
        <v>4</v>
      </c>
      <c r="E18" s="62"/>
      <c r="F18" s="62">
        <v>1</v>
      </c>
      <c r="G18" s="62"/>
      <c r="H18" s="22">
        <v>9000</v>
      </c>
    </row>
    <row r="19" spans="1:8" s="1" customFormat="1" ht="12.75" customHeight="1" x14ac:dyDescent="0.2">
      <c r="A19" s="61" t="s">
        <v>8</v>
      </c>
      <c r="B19" s="61"/>
      <c r="C19" s="61"/>
      <c r="D19" s="62" t="s">
        <v>4</v>
      </c>
      <c r="E19" s="62"/>
      <c r="F19" s="62">
        <v>1</v>
      </c>
      <c r="G19" s="62"/>
      <c r="H19" s="22">
        <v>9000</v>
      </c>
    </row>
    <row r="20" spans="1:8" s="1" customFormat="1" ht="12.75" customHeight="1" x14ac:dyDescent="0.2">
      <c r="A20" s="61" t="s">
        <v>9</v>
      </c>
      <c r="B20" s="61"/>
      <c r="C20" s="61"/>
      <c r="D20" s="62" t="s">
        <v>4</v>
      </c>
      <c r="E20" s="62"/>
      <c r="F20" s="62">
        <v>2</v>
      </c>
      <c r="G20" s="62"/>
      <c r="H20" s="22">
        <v>15000</v>
      </c>
    </row>
    <row r="21" spans="1:8" s="1" customFormat="1" x14ac:dyDescent="0.2">
      <c r="A21" s="61" t="s">
        <v>52</v>
      </c>
      <c r="B21" s="61"/>
      <c r="C21" s="61"/>
      <c r="D21" s="62" t="s">
        <v>4</v>
      </c>
      <c r="E21" s="62"/>
      <c r="F21" s="62">
        <v>2</v>
      </c>
      <c r="G21" s="62"/>
      <c r="H21" s="23" t="s">
        <v>154</v>
      </c>
    </row>
    <row r="22" spans="1:8" s="1" customFormat="1" ht="13.5" customHeight="1" x14ac:dyDescent="0.2">
      <c r="A22" s="101" t="s">
        <v>60</v>
      </c>
      <c r="B22" s="101"/>
      <c r="C22" s="101"/>
      <c r="D22" s="101"/>
      <c r="E22" s="101"/>
      <c r="F22" s="101"/>
      <c r="G22" s="101"/>
      <c r="H22" s="101"/>
    </row>
    <row r="23" spans="1:8" s="1" customFormat="1" ht="23.25" customHeight="1" x14ac:dyDescent="0.2">
      <c r="A23" s="101" t="s">
        <v>80</v>
      </c>
      <c r="B23" s="101"/>
      <c r="C23" s="101"/>
      <c r="D23" s="101"/>
      <c r="E23" s="101"/>
      <c r="F23" s="101" t="s">
        <v>1</v>
      </c>
      <c r="G23" s="101"/>
      <c r="H23" s="101"/>
    </row>
    <row r="24" spans="1:8" s="1" customFormat="1" x14ac:dyDescent="0.2">
      <c r="A24" s="62"/>
      <c r="B24" s="62"/>
      <c r="C24" s="23"/>
      <c r="D24" s="56" t="s">
        <v>2</v>
      </c>
      <c r="E24" s="22">
        <v>100</v>
      </c>
      <c r="F24" s="63">
        <v>18000</v>
      </c>
      <c r="G24" s="63"/>
      <c r="H24" s="63"/>
    </row>
    <row r="25" spans="1:8" s="1" customFormat="1" x14ac:dyDescent="0.2">
      <c r="A25" s="60" t="s">
        <v>0</v>
      </c>
      <c r="B25" s="60"/>
      <c r="C25" s="45">
        <f>E24</f>
        <v>100</v>
      </c>
      <c r="D25" s="56" t="s">
        <v>2</v>
      </c>
      <c r="E25" s="22">
        <v>200</v>
      </c>
      <c r="F25" s="63">
        <v>27000</v>
      </c>
      <c r="G25" s="63" t="str">
        <f>CONCATENATE("тенге, + площадь свыше ",E24," кв.м. х на")</f>
        <v>тенге, + площадь свыше 100 кв.м. х на</v>
      </c>
      <c r="H25" s="63">
        <v>70</v>
      </c>
    </row>
    <row r="26" spans="1:8" s="1" customFormat="1" x14ac:dyDescent="0.2">
      <c r="A26" s="60" t="s">
        <v>0</v>
      </c>
      <c r="B26" s="60"/>
      <c r="C26" s="45">
        <f>E25</f>
        <v>200</v>
      </c>
      <c r="D26" s="56" t="s">
        <v>2</v>
      </c>
      <c r="E26" s="22">
        <v>500</v>
      </c>
      <c r="F26" s="63">
        <v>46000</v>
      </c>
      <c r="G26" s="63" t="str">
        <f>CONCATENATE("тенге, + площадь свыше ",E25," кв.м.х на")</f>
        <v>тенге, + площадь свыше 200 кв.м.х на</v>
      </c>
      <c r="H26" s="63">
        <v>40</v>
      </c>
    </row>
    <row r="27" spans="1:8" s="1" customFormat="1" x14ac:dyDescent="0.2">
      <c r="A27" s="60" t="s">
        <v>0</v>
      </c>
      <c r="B27" s="60"/>
      <c r="C27" s="45">
        <f>E26</f>
        <v>500</v>
      </c>
      <c r="D27" s="56" t="s">
        <v>2</v>
      </c>
      <c r="E27" s="22">
        <v>1000</v>
      </c>
      <c r="F27" s="63">
        <v>74000</v>
      </c>
      <c r="G27" s="63" t="str">
        <f>CONCATENATE("тенге, + площадь свыше ",E26," кв.м. х на")</f>
        <v>тенге, + площадь свыше 500 кв.м. х на</v>
      </c>
      <c r="H27" s="63">
        <v>20</v>
      </c>
    </row>
    <row r="28" spans="1:8" s="1" customFormat="1" x14ac:dyDescent="0.2">
      <c r="A28" s="60" t="s">
        <v>0</v>
      </c>
      <c r="B28" s="60"/>
      <c r="C28" s="45">
        <f>E27</f>
        <v>1000</v>
      </c>
      <c r="D28" s="56" t="s">
        <v>2</v>
      </c>
      <c r="E28" s="22">
        <v>2000</v>
      </c>
      <c r="F28" s="63">
        <v>111000</v>
      </c>
      <c r="G28" s="63" t="str">
        <f>CONCATENATE("тенге, + площадь свыше ",E27," кв.м. х на")</f>
        <v>тенге, + площадь свыше 1000 кв.м. х на</v>
      </c>
      <c r="H28" s="63">
        <v>10</v>
      </c>
    </row>
    <row r="29" spans="1:8" s="1" customFormat="1" x14ac:dyDescent="0.2">
      <c r="A29" s="60" t="s">
        <v>0</v>
      </c>
      <c r="B29" s="60"/>
      <c r="C29" s="45">
        <f>E28</f>
        <v>2000</v>
      </c>
      <c r="D29" s="56" t="s">
        <v>2</v>
      </c>
      <c r="E29" s="22">
        <v>5000</v>
      </c>
      <c r="F29" s="63">
        <v>155000</v>
      </c>
      <c r="G29" s="63" t="str">
        <f>CONCATENATE("тенге, + площадь свыше ",E28," кв.м. х на")</f>
        <v>тенге, + площадь свыше 2000 кв.м. х на</v>
      </c>
      <c r="H29" s="63">
        <v>5</v>
      </c>
    </row>
    <row r="30" spans="1:8" s="1" customFormat="1" x14ac:dyDescent="0.2">
      <c r="A30" s="60" t="s">
        <v>0</v>
      </c>
      <c r="B30" s="60"/>
      <c r="C30" s="22"/>
      <c r="D30" s="56"/>
      <c r="E30" s="22">
        <v>5000</v>
      </c>
      <c r="F30" s="63">
        <v>202000</v>
      </c>
      <c r="G30" s="63" t="str">
        <f>CONCATENATE("тенге, + площадь свыше ",E29," кв.м. х на")</f>
        <v>тенге, + площадь свыше 5000 кв.м. х на</v>
      </c>
      <c r="H30" s="63">
        <v>3</v>
      </c>
    </row>
    <row r="31" spans="1:8" s="1" customFormat="1" ht="22.5" customHeight="1" x14ac:dyDescent="0.2">
      <c r="A31" s="61" t="s">
        <v>14</v>
      </c>
      <c r="B31" s="61"/>
      <c r="C31" s="61"/>
      <c r="D31" s="61"/>
      <c r="E31" s="61"/>
      <c r="F31" s="61"/>
      <c r="G31" s="61"/>
      <c r="H31" s="61"/>
    </row>
    <row r="32" spans="1:8" s="1" customFormat="1" x14ac:dyDescent="0.2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s="1" customFormat="1" ht="12.75" customHeight="1" x14ac:dyDescent="0.2">
      <c r="A33" s="101" t="s">
        <v>59</v>
      </c>
      <c r="B33" s="101"/>
      <c r="C33" s="101"/>
      <c r="D33" s="101"/>
      <c r="E33" s="101"/>
      <c r="F33" s="101"/>
      <c r="G33" s="101"/>
      <c r="H33" s="101"/>
    </row>
    <row r="34" spans="1:8" s="1" customFormat="1" x14ac:dyDescent="0.2">
      <c r="A34" s="101" t="s">
        <v>21</v>
      </c>
      <c r="B34" s="101"/>
      <c r="C34" s="101"/>
      <c r="D34" s="101"/>
      <c r="E34" s="101"/>
      <c r="F34" s="101" t="s">
        <v>15</v>
      </c>
      <c r="G34" s="101"/>
      <c r="H34" s="101"/>
    </row>
    <row r="35" spans="1:8" s="1" customFormat="1" ht="14.25" customHeight="1" x14ac:dyDescent="0.2">
      <c r="A35" s="62"/>
      <c r="B35" s="62"/>
      <c r="C35" s="23"/>
      <c r="D35" s="56" t="s">
        <v>2</v>
      </c>
      <c r="E35" s="22">
        <v>1000</v>
      </c>
      <c r="F35" s="63">
        <v>12000</v>
      </c>
      <c r="G35" s="63"/>
      <c r="H35" s="63"/>
    </row>
    <row r="36" spans="1:8" s="1" customFormat="1" x14ac:dyDescent="0.2">
      <c r="A36" s="60" t="s">
        <v>0</v>
      </c>
      <c r="B36" s="60"/>
      <c r="C36" s="45">
        <f>E35</f>
        <v>1000</v>
      </c>
      <c r="D36" s="56" t="s">
        <v>2</v>
      </c>
      <c r="E36" s="22">
        <v>2000</v>
      </c>
      <c r="F36" s="63">
        <v>17000</v>
      </c>
      <c r="G36" s="63" t="str">
        <f t="shared" ref="G36" si="0">CONCATENATE("тенге, + площадь превышающая ",E35," кв.м. х на")</f>
        <v>тенге, + площадь превышающая 1000 кв.м. х на</v>
      </c>
      <c r="H36" s="63">
        <v>3</v>
      </c>
    </row>
    <row r="37" spans="1:8" s="1" customFormat="1" x14ac:dyDescent="0.2">
      <c r="A37" s="60" t="s">
        <v>0</v>
      </c>
      <c r="B37" s="60"/>
      <c r="C37" s="45">
        <f>E36</f>
        <v>2000</v>
      </c>
      <c r="D37" s="56" t="s">
        <v>2</v>
      </c>
      <c r="E37" s="22">
        <v>5000</v>
      </c>
      <c r="F37" s="63">
        <v>20000</v>
      </c>
      <c r="G37" s="63" t="s">
        <v>131</v>
      </c>
      <c r="H37" s="63">
        <v>1.5</v>
      </c>
    </row>
    <row r="38" spans="1:8" s="1" customFormat="1" x14ac:dyDescent="0.2">
      <c r="A38" s="60" t="s">
        <v>0</v>
      </c>
      <c r="B38" s="60"/>
      <c r="C38" s="45">
        <f>E37</f>
        <v>5000</v>
      </c>
      <c r="D38" s="56" t="s">
        <v>2</v>
      </c>
      <c r="E38" s="22">
        <v>10000</v>
      </c>
      <c r="F38" s="63">
        <v>30000</v>
      </c>
      <c r="G38" s="63" t="s">
        <v>132</v>
      </c>
      <c r="H38" s="63">
        <v>0.75</v>
      </c>
    </row>
    <row r="39" spans="1:8" s="1" customFormat="1" x14ac:dyDescent="0.2">
      <c r="A39" s="60" t="s">
        <v>0</v>
      </c>
      <c r="B39" s="60"/>
      <c r="C39" s="45">
        <f>E38</f>
        <v>10000</v>
      </c>
      <c r="D39" s="56" t="s">
        <v>2</v>
      </c>
      <c r="E39" s="22">
        <v>20000</v>
      </c>
      <c r="F39" s="63">
        <v>35000</v>
      </c>
      <c r="G39" s="63" t="s">
        <v>133</v>
      </c>
      <c r="H39" s="63">
        <v>0.35</v>
      </c>
    </row>
    <row r="40" spans="1:8" s="1" customFormat="1" x14ac:dyDescent="0.2">
      <c r="A40" s="60" t="s">
        <v>0</v>
      </c>
      <c r="B40" s="60"/>
      <c r="C40" s="45">
        <f>E39</f>
        <v>20000</v>
      </c>
      <c r="D40" s="56" t="s">
        <v>2</v>
      </c>
      <c r="E40" s="22">
        <v>50000</v>
      </c>
      <c r="F40" s="63">
        <v>40000</v>
      </c>
      <c r="G40" s="63" t="s">
        <v>134</v>
      </c>
      <c r="H40" s="63">
        <v>0.2</v>
      </c>
    </row>
    <row r="41" spans="1:8" s="1" customFormat="1" x14ac:dyDescent="0.2">
      <c r="A41" s="60" t="s">
        <v>0</v>
      </c>
      <c r="B41" s="60"/>
      <c r="C41" s="22"/>
      <c r="D41" s="56"/>
      <c r="E41" s="22">
        <v>50000</v>
      </c>
      <c r="F41" s="63">
        <v>45000</v>
      </c>
      <c r="G41" s="63" t="s">
        <v>135</v>
      </c>
      <c r="H41" s="63">
        <v>0.1</v>
      </c>
    </row>
    <row r="42" spans="1:8" s="1" customFormat="1" ht="12.75" customHeight="1" x14ac:dyDescent="0.2">
      <c r="A42" s="61" t="s">
        <v>55</v>
      </c>
      <c r="B42" s="61"/>
      <c r="C42" s="61"/>
      <c r="D42" s="61"/>
      <c r="E42" s="61"/>
      <c r="F42" s="61"/>
      <c r="G42" s="61"/>
      <c r="H42" s="61"/>
    </row>
    <row r="43" spans="1:8" s="1" customFormat="1" ht="12.75" customHeight="1" x14ac:dyDescent="0.2">
      <c r="A43" s="101" t="s">
        <v>58</v>
      </c>
      <c r="B43" s="101"/>
      <c r="C43" s="101"/>
      <c r="D43" s="101"/>
      <c r="E43" s="101"/>
      <c r="F43" s="101"/>
      <c r="G43" s="101"/>
      <c r="H43" s="101"/>
    </row>
    <row r="44" spans="1:8" s="1" customFormat="1" ht="48" x14ac:dyDescent="0.2">
      <c r="A44" s="101" t="s">
        <v>67</v>
      </c>
      <c r="B44" s="101"/>
      <c r="C44" s="101"/>
      <c r="D44" s="101"/>
      <c r="E44" s="101"/>
      <c r="F44" s="101" t="s">
        <v>12</v>
      </c>
      <c r="G44" s="101"/>
      <c r="H44" s="55" t="s">
        <v>15</v>
      </c>
    </row>
    <row r="45" spans="1:8" s="1" customFormat="1" ht="12.75" customHeight="1" x14ac:dyDescent="0.2">
      <c r="A45" s="60"/>
      <c r="B45" s="60"/>
      <c r="C45" s="47"/>
      <c r="D45" s="56" t="s">
        <v>2</v>
      </c>
      <c r="E45" s="47">
        <v>1</v>
      </c>
      <c r="F45" s="62">
        <v>3</v>
      </c>
      <c r="G45" s="62"/>
      <c r="H45" s="22">
        <v>25000</v>
      </c>
    </row>
    <row r="46" spans="1:8" s="1" customFormat="1" x14ac:dyDescent="0.2">
      <c r="A46" s="60" t="s">
        <v>26</v>
      </c>
      <c r="B46" s="60"/>
      <c r="C46" s="47">
        <v>1</v>
      </c>
      <c r="D46" s="56" t="s">
        <v>2</v>
      </c>
      <c r="E46" s="47">
        <v>10</v>
      </c>
      <c r="F46" s="62">
        <v>3</v>
      </c>
      <c r="G46" s="62"/>
      <c r="H46" s="22">
        <v>27000</v>
      </c>
    </row>
    <row r="47" spans="1:8" s="1" customFormat="1" ht="12.75" customHeight="1" x14ac:dyDescent="0.2">
      <c r="A47" s="60" t="s">
        <v>26</v>
      </c>
      <c r="B47" s="60"/>
      <c r="C47" s="47">
        <v>10</v>
      </c>
      <c r="D47" s="56" t="s">
        <v>2</v>
      </c>
      <c r="E47" s="47">
        <v>100</v>
      </c>
      <c r="F47" s="62">
        <v>3</v>
      </c>
      <c r="G47" s="62"/>
      <c r="H47" s="22">
        <v>30000</v>
      </c>
    </row>
    <row r="48" spans="1:8" s="1" customFormat="1" ht="12.75" customHeight="1" x14ac:dyDescent="0.2">
      <c r="A48" s="60" t="s">
        <v>26</v>
      </c>
      <c r="B48" s="60"/>
      <c r="C48" s="47">
        <v>100</v>
      </c>
      <c r="D48" s="56" t="s">
        <v>2</v>
      </c>
      <c r="E48" s="47">
        <v>1000</v>
      </c>
      <c r="F48" s="62">
        <v>3</v>
      </c>
      <c r="G48" s="62"/>
      <c r="H48" s="22">
        <v>40000</v>
      </c>
    </row>
    <row r="49" spans="1:8" s="1" customFormat="1" x14ac:dyDescent="0.2">
      <c r="A49" s="60" t="s">
        <v>0</v>
      </c>
      <c r="B49" s="60"/>
      <c r="C49" s="47"/>
      <c r="D49" s="56"/>
      <c r="E49" s="47">
        <v>1000</v>
      </c>
      <c r="F49" s="62">
        <v>3</v>
      </c>
      <c r="G49" s="62"/>
      <c r="H49" s="22">
        <v>50000</v>
      </c>
    </row>
    <row r="50" spans="1:8" s="1" customFormat="1" ht="12.75" customHeight="1" x14ac:dyDescent="0.2">
      <c r="A50" s="102" t="s">
        <v>90</v>
      </c>
      <c r="B50" s="102"/>
      <c r="C50" s="102"/>
      <c r="D50" s="102"/>
      <c r="E50" s="102"/>
      <c r="F50" s="102"/>
      <c r="G50" s="102"/>
      <c r="H50" s="102"/>
    </row>
    <row r="51" spans="1:8" s="1" customFormat="1" ht="36" customHeight="1" x14ac:dyDescent="0.2">
      <c r="A51" s="101" t="s">
        <v>10</v>
      </c>
      <c r="B51" s="101"/>
      <c r="C51" s="101"/>
      <c r="D51" s="101"/>
      <c r="E51" s="101"/>
      <c r="F51" s="101" t="s">
        <v>12</v>
      </c>
      <c r="G51" s="101"/>
      <c r="H51" s="55" t="s">
        <v>15</v>
      </c>
    </row>
    <row r="52" spans="1:8" s="1" customFormat="1" ht="12.75" customHeight="1" x14ac:dyDescent="0.2">
      <c r="A52" s="72" t="s">
        <v>97</v>
      </c>
      <c r="B52" s="72"/>
      <c r="C52" s="72"/>
      <c r="D52" s="72"/>
      <c r="E52" s="72"/>
      <c r="F52" s="73">
        <v>3</v>
      </c>
      <c r="G52" s="73"/>
      <c r="H52" s="53">
        <v>35000</v>
      </c>
    </row>
    <row r="53" spans="1:8" s="1" customFormat="1" ht="12.75" customHeight="1" x14ac:dyDescent="0.2">
      <c r="A53" s="72" t="s">
        <v>91</v>
      </c>
      <c r="B53" s="72"/>
      <c r="C53" s="72"/>
      <c r="D53" s="72"/>
      <c r="E53" s="72"/>
      <c r="F53" s="73">
        <v>3</v>
      </c>
      <c r="G53" s="73"/>
      <c r="H53" s="53">
        <v>55000</v>
      </c>
    </row>
    <row r="54" spans="1:8" s="1" customFormat="1" x14ac:dyDescent="0.2">
      <c r="A54" s="72" t="s">
        <v>92</v>
      </c>
      <c r="B54" s="72"/>
      <c r="C54" s="72"/>
      <c r="D54" s="72"/>
      <c r="E54" s="72"/>
      <c r="F54" s="73">
        <v>3</v>
      </c>
      <c r="G54" s="73"/>
      <c r="H54" s="53">
        <v>10000</v>
      </c>
    </row>
    <row r="55" spans="1:8" s="1" customFormat="1" ht="12.75" customHeight="1" x14ac:dyDescent="0.2">
      <c r="A55" s="72" t="s">
        <v>93</v>
      </c>
      <c r="B55" s="72"/>
      <c r="C55" s="72"/>
      <c r="D55" s="72"/>
      <c r="E55" s="72"/>
      <c r="F55" s="73">
        <v>5</v>
      </c>
      <c r="G55" s="73"/>
      <c r="H55" s="53">
        <v>60000</v>
      </c>
    </row>
    <row r="56" spans="1:8" s="1" customFormat="1" x14ac:dyDescent="0.2">
      <c r="A56" s="72" t="s">
        <v>94</v>
      </c>
      <c r="B56" s="72"/>
      <c r="C56" s="72"/>
      <c r="D56" s="72"/>
      <c r="E56" s="72"/>
      <c r="F56" s="73">
        <v>5</v>
      </c>
      <c r="G56" s="73"/>
      <c r="H56" s="53">
        <v>95000</v>
      </c>
    </row>
    <row r="57" spans="1:8" s="1" customFormat="1" ht="12.75" customHeight="1" x14ac:dyDescent="0.2">
      <c r="A57" s="72" t="s">
        <v>95</v>
      </c>
      <c r="B57" s="72"/>
      <c r="C57" s="72"/>
      <c r="D57" s="72"/>
      <c r="E57" s="72"/>
      <c r="F57" s="73">
        <v>5</v>
      </c>
      <c r="G57" s="73"/>
      <c r="H57" s="53">
        <v>10000</v>
      </c>
    </row>
    <row r="58" spans="1:8" s="1" customFormat="1" x14ac:dyDescent="0.2">
      <c r="A58" s="72" t="s">
        <v>96</v>
      </c>
      <c r="B58" s="72"/>
      <c r="C58" s="72"/>
      <c r="D58" s="72"/>
      <c r="E58" s="72"/>
      <c r="F58" s="73">
        <v>5</v>
      </c>
      <c r="G58" s="73"/>
      <c r="H58" s="53">
        <v>55000</v>
      </c>
    </row>
    <row r="59" spans="1:8" s="1" customFormat="1" x14ac:dyDescent="0.2">
      <c r="A59" s="101" t="s">
        <v>57</v>
      </c>
      <c r="B59" s="101"/>
      <c r="C59" s="101"/>
      <c r="D59" s="101"/>
      <c r="E59" s="101"/>
      <c r="F59" s="101"/>
      <c r="G59" s="101"/>
      <c r="H59" s="101"/>
    </row>
    <row r="60" spans="1:8" s="1" customFormat="1" x14ac:dyDescent="0.2">
      <c r="A60" s="101" t="s">
        <v>10</v>
      </c>
      <c r="B60" s="101"/>
      <c r="C60" s="101"/>
      <c r="D60" s="101"/>
      <c r="E60" s="101"/>
      <c r="F60" s="101" t="s">
        <v>15</v>
      </c>
      <c r="G60" s="101"/>
      <c r="H60" s="101"/>
    </row>
    <row r="61" spans="1:8" s="1" customFormat="1" ht="36" customHeight="1" x14ac:dyDescent="0.2">
      <c r="A61" s="61" t="s">
        <v>65</v>
      </c>
      <c r="B61" s="61"/>
      <c r="C61" s="61"/>
      <c r="D61" s="61"/>
      <c r="E61" s="61"/>
      <c r="F61" s="63" t="s">
        <v>82</v>
      </c>
      <c r="G61" s="63"/>
      <c r="H61" s="63"/>
    </row>
    <row r="62" spans="1:8" s="1" customFormat="1" ht="12.75" customHeight="1" x14ac:dyDescent="0.2">
      <c r="A62" s="104" t="s">
        <v>66</v>
      </c>
      <c r="B62" s="104"/>
      <c r="C62" s="104"/>
      <c r="D62" s="104"/>
      <c r="E62" s="104"/>
      <c r="F62" s="63" t="s">
        <v>83</v>
      </c>
      <c r="G62" s="63"/>
      <c r="H62" s="63"/>
    </row>
    <row r="63" spans="1:8" s="1" customFormat="1" ht="12.75" customHeight="1" x14ac:dyDescent="0.2">
      <c r="A63" s="72" t="s">
        <v>84</v>
      </c>
      <c r="B63" s="72"/>
      <c r="C63" s="72"/>
      <c r="D63" s="72"/>
      <c r="E63" s="72"/>
      <c r="F63" s="72"/>
      <c r="G63" s="72"/>
      <c r="H63" s="72"/>
    </row>
    <row r="64" spans="1:8" s="1" customFormat="1" ht="12.75" customHeight="1" x14ac:dyDescent="0.2">
      <c r="A64" s="102" t="s">
        <v>100</v>
      </c>
      <c r="B64" s="102"/>
      <c r="C64" s="102"/>
      <c r="D64" s="102"/>
      <c r="E64" s="102"/>
      <c r="F64" s="102"/>
      <c r="G64" s="102"/>
      <c r="H64" s="102"/>
    </row>
    <row r="65" spans="1:8" s="1" customFormat="1" x14ac:dyDescent="0.2">
      <c r="A65" s="101" t="s">
        <v>10</v>
      </c>
      <c r="B65" s="101"/>
      <c r="C65" s="101"/>
      <c r="D65" s="101"/>
      <c r="E65" s="101"/>
      <c r="F65" s="101" t="s">
        <v>15</v>
      </c>
      <c r="G65" s="101"/>
      <c r="H65" s="101"/>
    </row>
    <row r="66" spans="1:8" s="1" customFormat="1" ht="12.75" customHeight="1" x14ac:dyDescent="0.2">
      <c r="A66" s="72" t="s">
        <v>101</v>
      </c>
      <c r="B66" s="72"/>
      <c r="C66" s="72"/>
      <c r="D66" s="72"/>
      <c r="E66" s="72"/>
      <c r="F66" s="73">
        <v>3</v>
      </c>
      <c r="G66" s="73"/>
      <c r="H66" s="48">
        <v>3500</v>
      </c>
    </row>
    <row r="67" spans="1:8" s="1" customFormat="1" ht="12.75" customHeight="1" x14ac:dyDescent="0.2">
      <c r="A67" s="72" t="s">
        <v>102</v>
      </c>
      <c r="B67" s="72"/>
      <c r="C67" s="72"/>
      <c r="D67" s="72"/>
      <c r="E67" s="72"/>
      <c r="F67" s="73">
        <v>3</v>
      </c>
      <c r="G67" s="73"/>
      <c r="H67" s="48">
        <v>10000</v>
      </c>
    </row>
    <row r="68" spans="1:8" s="1" customFormat="1" ht="12.75" customHeight="1" x14ac:dyDescent="0.2">
      <c r="A68" s="72" t="s">
        <v>103</v>
      </c>
      <c r="B68" s="72"/>
      <c r="C68" s="72"/>
      <c r="D68" s="72"/>
      <c r="E68" s="72"/>
      <c r="F68" s="73">
        <v>3</v>
      </c>
      <c r="G68" s="73"/>
      <c r="H68" s="48">
        <v>50000</v>
      </c>
    </row>
    <row r="69" spans="1:8" s="1" customFormat="1" ht="12.75" customHeight="1" x14ac:dyDescent="0.2">
      <c r="A69" s="72" t="s">
        <v>104</v>
      </c>
      <c r="B69" s="72"/>
      <c r="C69" s="72"/>
      <c r="D69" s="72"/>
      <c r="E69" s="72"/>
      <c r="F69" s="74">
        <v>3</v>
      </c>
      <c r="G69" s="74"/>
      <c r="H69" s="48">
        <v>90000</v>
      </c>
    </row>
    <row r="70" spans="1:8" s="1" customFormat="1" ht="12.75" customHeight="1" x14ac:dyDescent="0.2">
      <c r="A70" s="72" t="s">
        <v>105</v>
      </c>
      <c r="B70" s="72"/>
      <c r="C70" s="72"/>
      <c r="D70" s="72"/>
      <c r="E70" s="72"/>
      <c r="F70" s="73">
        <v>3</v>
      </c>
      <c r="G70" s="73"/>
      <c r="H70" s="48">
        <v>180000</v>
      </c>
    </row>
    <row r="71" spans="1:8" s="1" customFormat="1" ht="12.75" customHeight="1" x14ac:dyDescent="0.2">
      <c r="A71" s="72" t="s">
        <v>106</v>
      </c>
      <c r="B71" s="72"/>
      <c r="C71" s="72"/>
      <c r="D71" s="72"/>
      <c r="E71" s="72"/>
      <c r="F71" s="73">
        <v>3</v>
      </c>
      <c r="G71" s="73"/>
      <c r="H71" s="48">
        <v>1800</v>
      </c>
    </row>
    <row r="72" spans="1:8" s="1" customFormat="1" ht="12.75" customHeight="1" x14ac:dyDescent="0.2">
      <c r="A72" s="72" t="s">
        <v>107</v>
      </c>
      <c r="B72" s="72"/>
      <c r="C72" s="72"/>
      <c r="D72" s="72"/>
      <c r="E72" s="72"/>
      <c r="F72" s="73">
        <v>3</v>
      </c>
      <c r="G72" s="73"/>
      <c r="H72" s="48">
        <v>400</v>
      </c>
    </row>
    <row r="73" spans="1:8" s="1" customFormat="1" ht="12.75" customHeight="1" x14ac:dyDescent="0.2">
      <c r="A73" s="101" t="s">
        <v>63</v>
      </c>
      <c r="B73" s="101"/>
      <c r="C73" s="101"/>
      <c r="D73" s="101"/>
      <c r="E73" s="101"/>
      <c r="F73" s="101"/>
      <c r="G73" s="101"/>
      <c r="H73" s="101"/>
    </row>
    <row r="74" spans="1:8" s="1" customFormat="1" ht="36" x14ac:dyDescent="0.2">
      <c r="A74" s="101" t="s">
        <v>10</v>
      </c>
      <c r="B74" s="101"/>
      <c r="C74" s="101"/>
      <c r="D74" s="101" t="s">
        <v>56</v>
      </c>
      <c r="E74" s="101"/>
      <c r="F74" s="101" t="s">
        <v>12</v>
      </c>
      <c r="G74" s="101"/>
      <c r="H74" s="55" t="s">
        <v>25</v>
      </c>
    </row>
    <row r="75" spans="1:8" s="1" customFormat="1" ht="12.75" customHeight="1" x14ac:dyDescent="0.2">
      <c r="A75" s="61" t="s">
        <v>16</v>
      </c>
      <c r="B75" s="61"/>
      <c r="C75" s="61"/>
      <c r="D75" s="62" t="s">
        <v>4</v>
      </c>
      <c r="E75" s="62"/>
      <c r="F75" s="62">
        <v>1</v>
      </c>
      <c r="G75" s="62"/>
      <c r="H75" s="57">
        <v>7000</v>
      </c>
    </row>
    <row r="76" spans="1:8" s="1" customFormat="1" ht="12.75" customHeight="1" x14ac:dyDescent="0.2">
      <c r="A76" s="61" t="s">
        <v>17</v>
      </c>
      <c r="B76" s="61"/>
      <c r="C76" s="61"/>
      <c r="D76" s="62" t="s">
        <v>4</v>
      </c>
      <c r="E76" s="62"/>
      <c r="F76" s="62">
        <v>1</v>
      </c>
      <c r="G76" s="62"/>
      <c r="H76" s="57">
        <v>10000</v>
      </c>
    </row>
    <row r="77" spans="1:8" s="1" customFormat="1" ht="12.75" customHeight="1" x14ac:dyDescent="0.2">
      <c r="A77" s="61" t="s">
        <v>85</v>
      </c>
      <c r="B77" s="61"/>
      <c r="C77" s="61"/>
      <c r="D77" s="62" t="s">
        <v>4</v>
      </c>
      <c r="E77" s="62"/>
      <c r="F77" s="62">
        <v>2</v>
      </c>
      <c r="G77" s="62"/>
      <c r="H77" s="57">
        <v>5000</v>
      </c>
    </row>
    <row r="78" spans="1:8" s="1" customFormat="1" ht="12.75" customHeight="1" x14ac:dyDescent="0.2">
      <c r="A78" s="61" t="s">
        <v>98</v>
      </c>
      <c r="B78" s="61"/>
      <c r="C78" s="61"/>
      <c r="D78" s="62" t="s">
        <v>4</v>
      </c>
      <c r="E78" s="62"/>
      <c r="F78" s="78" t="s">
        <v>18</v>
      </c>
      <c r="G78" s="78"/>
      <c r="H78" s="57">
        <v>10000</v>
      </c>
    </row>
    <row r="79" spans="1:8" s="1" customFormat="1" ht="12.75" customHeight="1" x14ac:dyDescent="0.2">
      <c r="A79" s="61" t="s">
        <v>19</v>
      </c>
      <c r="B79" s="61"/>
      <c r="C79" s="61"/>
      <c r="D79" s="62" t="s">
        <v>4</v>
      </c>
      <c r="E79" s="62"/>
      <c r="F79" s="78" t="s">
        <v>20</v>
      </c>
      <c r="G79" s="78"/>
      <c r="H79" s="57">
        <v>10000</v>
      </c>
    </row>
    <row r="80" spans="1:8" s="1" customFormat="1" ht="12.75" customHeight="1" x14ac:dyDescent="0.2">
      <c r="A80" s="61" t="s">
        <v>99</v>
      </c>
      <c r="B80" s="61"/>
      <c r="C80" s="61"/>
      <c r="D80" s="62" t="s">
        <v>4</v>
      </c>
      <c r="E80" s="62"/>
      <c r="F80" s="78" t="s">
        <v>20</v>
      </c>
      <c r="G80" s="78"/>
      <c r="H80" s="57">
        <v>10000</v>
      </c>
    </row>
    <row r="81" spans="1:8" s="1" customFormat="1" ht="36" x14ac:dyDescent="0.2">
      <c r="A81" s="61" t="s">
        <v>86</v>
      </c>
      <c r="B81" s="61"/>
      <c r="C81" s="61"/>
      <c r="D81" s="62" t="s">
        <v>4</v>
      </c>
      <c r="E81" s="62"/>
      <c r="F81" s="78" t="s">
        <v>20</v>
      </c>
      <c r="G81" s="78"/>
      <c r="H81" s="53" t="s">
        <v>87</v>
      </c>
    </row>
    <row r="82" spans="1:8" s="1" customFormat="1" x14ac:dyDescent="0.2">
      <c r="A82" s="103" t="s">
        <v>69</v>
      </c>
      <c r="B82" s="103"/>
      <c r="C82" s="103"/>
      <c r="D82" s="103"/>
      <c r="E82" s="103"/>
      <c r="F82" s="103"/>
      <c r="G82" s="103"/>
      <c r="H82" s="103"/>
    </row>
    <row r="83" spans="1:8" s="1" customFormat="1" ht="12.75" customHeight="1" x14ac:dyDescent="0.2">
      <c r="A83" s="70" t="s">
        <v>27</v>
      </c>
      <c r="B83" s="70"/>
      <c r="C83" s="70"/>
      <c r="D83" s="70"/>
      <c r="E83" s="70"/>
      <c r="F83" s="70" t="s">
        <v>28</v>
      </c>
      <c r="G83" s="70"/>
      <c r="H83" s="70"/>
    </row>
    <row r="84" spans="1:8" s="1" customFormat="1" ht="12.75" customHeight="1" x14ac:dyDescent="0.2">
      <c r="A84" s="70" t="s">
        <v>29</v>
      </c>
      <c r="B84" s="70"/>
      <c r="C84" s="70"/>
      <c r="D84" s="70"/>
      <c r="E84" s="70"/>
      <c r="F84" s="70" t="s">
        <v>30</v>
      </c>
      <c r="G84" s="70"/>
      <c r="H84" s="70"/>
    </row>
    <row r="85" spans="1:8" s="1" customFormat="1" ht="12.75" customHeight="1" x14ac:dyDescent="0.2">
      <c r="A85" s="70" t="s">
        <v>31</v>
      </c>
      <c r="B85" s="70"/>
      <c r="C85" s="70"/>
      <c r="D85" s="70"/>
      <c r="E85" s="70"/>
      <c r="F85" s="70" t="s">
        <v>32</v>
      </c>
      <c r="G85" s="70"/>
      <c r="H85" s="70"/>
    </row>
    <row r="86" spans="1:8" s="1" customFormat="1" ht="12.75" customHeight="1" x14ac:dyDescent="0.2">
      <c r="A86" s="70" t="s">
        <v>33</v>
      </c>
      <c r="B86" s="70"/>
      <c r="C86" s="70"/>
      <c r="D86" s="70"/>
      <c r="E86" s="70"/>
      <c r="F86" s="70" t="s">
        <v>34</v>
      </c>
      <c r="G86" s="70"/>
      <c r="H86" s="70"/>
    </row>
    <row r="87" spans="1:8" s="1" customFormat="1" ht="12.75" customHeight="1" x14ac:dyDescent="0.2">
      <c r="A87" s="75" t="s">
        <v>35</v>
      </c>
      <c r="B87" s="75"/>
      <c r="C87" s="75"/>
      <c r="D87" s="75"/>
      <c r="E87" s="75"/>
      <c r="F87" s="75"/>
      <c r="G87" s="75"/>
      <c r="H87" s="75"/>
    </row>
    <row r="88" spans="1:8" s="1" customFormat="1" ht="12.75" customHeight="1" x14ac:dyDescent="0.2">
      <c r="A88" s="76" t="s">
        <v>23</v>
      </c>
      <c r="B88" s="76"/>
      <c r="C88" s="76"/>
      <c r="D88" s="76"/>
      <c r="E88" s="76"/>
      <c r="F88" s="76"/>
      <c r="G88" s="76"/>
      <c r="H88" s="76"/>
    </row>
    <row r="89" spans="1:8" s="1" customFormat="1" ht="12.75" customHeight="1" x14ac:dyDescent="0.2">
      <c r="A89" s="103" t="s">
        <v>64</v>
      </c>
      <c r="B89" s="103"/>
      <c r="C89" s="103"/>
      <c r="D89" s="103"/>
      <c r="E89" s="103"/>
      <c r="F89" s="103"/>
      <c r="G89" s="103"/>
      <c r="H89" s="103"/>
    </row>
    <row r="90" spans="1:8" s="1" customFormat="1" ht="12.75" customHeight="1" x14ac:dyDescent="0.2">
      <c r="A90" s="70" t="s">
        <v>36</v>
      </c>
      <c r="B90" s="70"/>
      <c r="C90" s="70"/>
      <c r="D90" s="70"/>
      <c r="E90" s="70"/>
      <c r="F90" s="71" t="s">
        <v>88</v>
      </c>
      <c r="G90" s="71"/>
      <c r="H90" s="71"/>
    </row>
    <row r="91" spans="1:8" s="1" customFormat="1" ht="12.75" customHeight="1" x14ac:dyDescent="0.2">
      <c r="A91" s="70" t="s">
        <v>38</v>
      </c>
      <c r="B91" s="70"/>
      <c r="C91" s="70"/>
      <c r="D91" s="70"/>
      <c r="E91" s="70"/>
      <c r="F91" s="71" t="s">
        <v>37</v>
      </c>
      <c r="G91" s="71"/>
      <c r="H91" s="71"/>
    </row>
    <row r="92" spans="1:8" s="1" customFormat="1" ht="12.75" customHeight="1" x14ac:dyDescent="0.2">
      <c r="A92" s="70" t="s">
        <v>39</v>
      </c>
      <c r="B92" s="70"/>
      <c r="C92" s="70"/>
      <c r="D92" s="70"/>
      <c r="E92" s="70"/>
      <c r="F92" s="71" t="s">
        <v>89</v>
      </c>
      <c r="G92" s="71"/>
      <c r="H92" s="71"/>
    </row>
    <row r="93" spans="1:8" s="1" customFormat="1" ht="12.75" customHeight="1" x14ac:dyDescent="0.2">
      <c r="A93" s="70" t="s">
        <v>40</v>
      </c>
      <c r="B93" s="70"/>
      <c r="C93" s="70"/>
      <c r="D93" s="70"/>
      <c r="E93" s="70"/>
      <c r="F93" s="71" t="s">
        <v>28</v>
      </c>
      <c r="G93" s="71"/>
      <c r="H93" s="71"/>
    </row>
    <row r="94" spans="1:8" s="1" customFormat="1" ht="12.75" customHeight="1" x14ac:dyDescent="0.2">
      <c r="A94" s="103" t="s">
        <v>70</v>
      </c>
      <c r="B94" s="103"/>
      <c r="C94" s="103"/>
      <c r="D94" s="103"/>
      <c r="E94" s="103"/>
      <c r="F94" s="103"/>
      <c r="G94" s="103"/>
      <c r="H94" s="103"/>
    </row>
    <row r="95" spans="1:8" ht="49.5" customHeight="1" x14ac:dyDescent="0.2">
      <c r="A95" s="76" t="s">
        <v>41</v>
      </c>
      <c r="B95" s="76"/>
      <c r="C95" s="76"/>
      <c r="D95" s="76"/>
      <c r="E95" s="76"/>
      <c r="F95" s="70" t="s">
        <v>110</v>
      </c>
      <c r="G95" s="70"/>
      <c r="H95" s="70"/>
    </row>
    <row r="96" spans="1:8" x14ac:dyDescent="0.2">
      <c r="A96" s="76"/>
      <c r="B96" s="76"/>
      <c r="C96" s="76"/>
      <c r="D96" s="76"/>
      <c r="E96" s="76"/>
      <c r="F96" s="70"/>
      <c r="G96" s="70"/>
      <c r="H96" s="70"/>
    </row>
    <row r="97" spans="1:8" x14ac:dyDescent="0.2">
      <c r="A97" s="76"/>
      <c r="B97" s="76"/>
      <c r="C97" s="76"/>
      <c r="D97" s="76"/>
      <c r="E97" s="76"/>
      <c r="F97" s="70"/>
      <c r="G97" s="70"/>
      <c r="H97" s="70"/>
    </row>
    <row r="98" spans="1:8" x14ac:dyDescent="0.2">
      <c r="A98" s="76"/>
      <c r="B98" s="76"/>
      <c r="C98" s="76"/>
      <c r="D98" s="76"/>
      <c r="E98" s="76"/>
      <c r="F98" s="70"/>
      <c r="G98" s="70"/>
      <c r="H98" s="70"/>
    </row>
    <row r="99" spans="1:8" x14ac:dyDescent="0.2">
      <c r="A99" s="103" t="s">
        <v>68</v>
      </c>
      <c r="B99" s="103"/>
      <c r="C99" s="103"/>
      <c r="D99" s="103"/>
      <c r="E99" s="103"/>
      <c r="F99" s="103"/>
      <c r="G99" s="103"/>
      <c r="H99" s="103"/>
    </row>
    <row r="100" spans="1:8" x14ac:dyDescent="0.2">
      <c r="A100" s="84" t="s">
        <v>44</v>
      </c>
      <c r="B100" s="84"/>
      <c r="C100" s="84"/>
      <c r="D100" s="84"/>
      <c r="E100" s="84"/>
      <c r="F100" s="70" t="s">
        <v>32</v>
      </c>
      <c r="G100" s="70"/>
      <c r="H100" s="70"/>
    </row>
    <row r="101" spans="1:8" x14ac:dyDescent="0.2">
      <c r="A101" s="84" t="s">
        <v>45</v>
      </c>
      <c r="B101" s="84"/>
      <c r="C101" s="84"/>
      <c r="D101" s="84"/>
      <c r="E101" s="84"/>
      <c r="F101" s="70" t="s">
        <v>43</v>
      </c>
      <c r="G101" s="70"/>
      <c r="H101" s="70"/>
    </row>
    <row r="102" spans="1:8" x14ac:dyDescent="0.2">
      <c r="A102" s="84" t="s">
        <v>46</v>
      </c>
      <c r="B102" s="84"/>
      <c r="C102" s="84"/>
      <c r="D102" s="84"/>
      <c r="E102" s="84"/>
      <c r="F102" s="85" t="s">
        <v>47</v>
      </c>
      <c r="G102" s="85"/>
      <c r="H102" s="85"/>
    </row>
    <row r="103" spans="1:8" x14ac:dyDescent="0.2">
      <c r="A103" s="84" t="s">
        <v>48</v>
      </c>
      <c r="B103" s="84"/>
      <c r="C103" s="84"/>
      <c r="D103" s="84"/>
      <c r="E103" s="84"/>
      <c r="F103" s="70" t="s">
        <v>49</v>
      </c>
      <c r="G103" s="70"/>
      <c r="H103" s="70"/>
    </row>
    <row r="104" spans="1:8" x14ac:dyDescent="0.2">
      <c r="A104" s="79" t="s">
        <v>73</v>
      </c>
      <c r="B104" s="80"/>
      <c r="C104" s="80"/>
      <c r="D104" s="80"/>
      <c r="E104" s="80"/>
      <c r="F104" s="80"/>
      <c r="G104" s="70" t="s">
        <v>74</v>
      </c>
      <c r="H104" s="81"/>
    </row>
    <row r="105" spans="1:8" x14ac:dyDescent="0.2">
      <c r="A105" s="79" t="s">
        <v>50</v>
      </c>
      <c r="B105" s="80"/>
      <c r="C105" s="80"/>
      <c r="D105" s="80"/>
      <c r="E105" s="80"/>
      <c r="F105" s="80"/>
      <c r="G105" s="70" t="s">
        <v>51</v>
      </c>
      <c r="H105" s="81"/>
    </row>
    <row r="106" spans="1:8" x14ac:dyDescent="0.2">
      <c r="A106" s="82" t="s">
        <v>24</v>
      </c>
      <c r="B106" s="82"/>
      <c r="C106" s="82"/>
      <c r="D106" s="82"/>
      <c r="E106" s="82"/>
      <c r="F106" s="82"/>
      <c r="G106" s="82"/>
      <c r="H106" s="82"/>
    </row>
    <row r="107" spans="1:8" x14ac:dyDescent="0.2">
      <c r="A107" s="83"/>
      <c r="B107" s="83"/>
      <c r="C107" s="83"/>
      <c r="D107" s="83"/>
      <c r="E107" s="83"/>
      <c r="F107" s="83"/>
      <c r="G107" s="83"/>
      <c r="H107" s="83"/>
    </row>
    <row r="108" spans="1:8" x14ac:dyDescent="0.2">
      <c r="A108" s="61" t="s">
        <v>72</v>
      </c>
      <c r="B108" s="61"/>
      <c r="C108" s="61"/>
      <c r="D108" s="61"/>
      <c r="E108" s="61"/>
      <c r="F108" s="61"/>
      <c r="G108" s="61"/>
      <c r="H108" s="61"/>
    </row>
    <row r="109" spans="1:8" x14ac:dyDescent="0.2">
      <c r="A109" s="61" t="s">
        <v>71</v>
      </c>
      <c r="B109" s="61"/>
      <c r="C109" s="61"/>
      <c r="D109" s="61"/>
      <c r="E109" s="61"/>
      <c r="F109" s="61"/>
      <c r="G109" s="61"/>
      <c r="H109" s="61"/>
    </row>
    <row r="110" spans="1:8" ht="51.75" customHeight="1" x14ac:dyDescent="0.2">
      <c r="A110" s="61" t="s">
        <v>79</v>
      </c>
      <c r="B110" s="61"/>
      <c r="C110" s="61"/>
      <c r="D110" s="61"/>
      <c r="E110" s="61"/>
      <c r="F110" s="61"/>
      <c r="G110" s="61"/>
      <c r="H110" s="61"/>
    </row>
  </sheetData>
  <mergeCells count="192">
    <mergeCell ref="A109:H109"/>
    <mergeCell ref="A110:H110"/>
    <mergeCell ref="A103:E103"/>
    <mergeCell ref="F103:H103"/>
    <mergeCell ref="A104:F104"/>
    <mergeCell ref="G104:H104"/>
    <mergeCell ref="A105:F105"/>
    <mergeCell ref="G105:H105"/>
    <mergeCell ref="A106:H106"/>
    <mergeCell ref="A107:H107"/>
    <mergeCell ref="A108:H108"/>
    <mergeCell ref="A95:E98"/>
    <mergeCell ref="F95:H98"/>
    <mergeCell ref="A99:H99"/>
    <mergeCell ref="A100:E100"/>
    <mergeCell ref="F100:H100"/>
    <mergeCell ref="A101:E101"/>
    <mergeCell ref="F101:H101"/>
    <mergeCell ref="A102:E102"/>
    <mergeCell ref="F102:H102"/>
    <mergeCell ref="A67:E67"/>
    <mergeCell ref="F67:G67"/>
    <mergeCell ref="F78:G78"/>
    <mergeCell ref="A79:C79"/>
    <mergeCell ref="D79:E79"/>
    <mergeCell ref="F79:G79"/>
    <mergeCell ref="A80:C80"/>
    <mergeCell ref="D80:E80"/>
    <mergeCell ref="F80:G80"/>
    <mergeCell ref="A68:E68"/>
    <mergeCell ref="F68:G68"/>
    <mergeCell ref="A69:E69"/>
    <mergeCell ref="A70:E70"/>
    <mergeCell ref="A71:E71"/>
    <mergeCell ref="A72:E72"/>
    <mergeCell ref="A73:H73"/>
    <mergeCell ref="F69:G69"/>
    <mergeCell ref="F70:G70"/>
    <mergeCell ref="F71:G71"/>
    <mergeCell ref="F72:G72"/>
    <mergeCell ref="A74:C74"/>
    <mergeCell ref="D74:E74"/>
    <mergeCell ref="F74:G74"/>
    <mergeCell ref="A75:C75"/>
    <mergeCell ref="A13:H13"/>
    <mergeCell ref="A14:C14"/>
    <mergeCell ref="D14:E14"/>
    <mergeCell ref="F14:G14"/>
    <mergeCell ref="A15:C15"/>
    <mergeCell ref="D15:E15"/>
    <mergeCell ref="F15:G15"/>
    <mergeCell ref="A1:D5"/>
    <mergeCell ref="E1:H5"/>
    <mergeCell ref="A6:H6"/>
    <mergeCell ref="A7:H7"/>
    <mergeCell ref="A8:H8"/>
    <mergeCell ref="A9:H9"/>
    <mergeCell ref="A10:H10"/>
    <mergeCell ref="A11:H11"/>
    <mergeCell ref="A12:H12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22:H22"/>
    <mergeCell ref="A23:E23"/>
    <mergeCell ref="A24:B24"/>
    <mergeCell ref="A25:B25"/>
    <mergeCell ref="F23:H23"/>
    <mergeCell ref="F24:H24"/>
    <mergeCell ref="F25:H25"/>
    <mergeCell ref="A26:B26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7:B27"/>
    <mergeCell ref="A28:B28"/>
    <mergeCell ref="A29:B29"/>
    <mergeCell ref="A30:B30"/>
    <mergeCell ref="F26:H26"/>
    <mergeCell ref="F27:H27"/>
    <mergeCell ref="F28:H28"/>
    <mergeCell ref="F29:H29"/>
    <mergeCell ref="F30:H30"/>
    <mergeCell ref="A31:H31"/>
    <mergeCell ref="A32:H32"/>
    <mergeCell ref="A33:H33"/>
    <mergeCell ref="A34:E34"/>
    <mergeCell ref="A35:B35"/>
    <mergeCell ref="A36:B36"/>
    <mergeCell ref="F34:H34"/>
    <mergeCell ref="F35:H35"/>
    <mergeCell ref="F36:H36"/>
    <mergeCell ref="A42:H42"/>
    <mergeCell ref="A43:H43"/>
    <mergeCell ref="A44:E44"/>
    <mergeCell ref="F44:G44"/>
    <mergeCell ref="A45:B45"/>
    <mergeCell ref="F45:G45"/>
    <mergeCell ref="A37:B37"/>
    <mergeCell ref="A38:B38"/>
    <mergeCell ref="A39:B39"/>
    <mergeCell ref="A40:B40"/>
    <mergeCell ref="A41:B41"/>
    <mergeCell ref="F37:H37"/>
    <mergeCell ref="F38:H38"/>
    <mergeCell ref="F39:H39"/>
    <mergeCell ref="F40:H40"/>
    <mergeCell ref="F41:H41"/>
    <mergeCell ref="A49:B49"/>
    <mergeCell ref="F49:G49"/>
    <mergeCell ref="A50:H50"/>
    <mergeCell ref="A51:E51"/>
    <mergeCell ref="A46:B46"/>
    <mergeCell ref="F46:G46"/>
    <mergeCell ref="A47:B47"/>
    <mergeCell ref="F47:G47"/>
    <mergeCell ref="A48:B48"/>
    <mergeCell ref="F48:G48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H59"/>
    <mergeCell ref="A60:E60"/>
    <mergeCell ref="F60:H60"/>
    <mergeCell ref="A61:E61"/>
    <mergeCell ref="F66:G66"/>
    <mergeCell ref="F61:H61"/>
    <mergeCell ref="A62:E62"/>
    <mergeCell ref="F62:H62"/>
    <mergeCell ref="A63:H63"/>
    <mergeCell ref="A64:H64"/>
    <mergeCell ref="A65:E65"/>
    <mergeCell ref="F65:H65"/>
    <mergeCell ref="A66:E66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A81:C81"/>
    <mergeCell ref="D81:E81"/>
    <mergeCell ref="F81:G81"/>
    <mergeCell ref="A87:H87"/>
    <mergeCell ref="A88:H88"/>
    <mergeCell ref="A94:H94"/>
    <mergeCell ref="A89:H89"/>
    <mergeCell ref="A90:E90"/>
    <mergeCell ref="F90:H90"/>
    <mergeCell ref="A91:E91"/>
    <mergeCell ref="F91:H91"/>
    <mergeCell ref="A92:E92"/>
    <mergeCell ref="F92:H92"/>
    <mergeCell ref="A93:E93"/>
    <mergeCell ref="F93:H93"/>
    <mergeCell ref="A86:E86"/>
    <mergeCell ref="F86:H86"/>
    <mergeCell ref="A82:H82"/>
    <mergeCell ref="A83:E83"/>
    <mergeCell ref="F83:H83"/>
    <mergeCell ref="A84:E84"/>
    <mergeCell ref="F84:H84"/>
    <mergeCell ref="A85:E85"/>
    <mergeCell ref="F85:H8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F29" sqref="F29:H29"/>
    </sheetView>
  </sheetViews>
  <sheetFormatPr defaultRowHeight="12.75" x14ac:dyDescent="0.2"/>
  <cols>
    <col min="1" max="1" width="5.85546875" customWidth="1"/>
    <col min="2" max="2" width="1.42578125" customWidth="1"/>
    <col min="3" max="3" width="20.5703125" customWidth="1"/>
    <col min="4" max="4" width="3.140625" customWidth="1"/>
    <col min="5" max="5" width="9.42578125" customWidth="1"/>
    <col min="6" max="6" width="7.140625" customWidth="1"/>
    <col min="7" max="7" width="26" customWidth="1"/>
    <col min="8" max="8" width="12.42578125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27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22.5" hidden="1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6.75" customHeight="1" x14ac:dyDescent="0.2">
      <c r="A7" s="98"/>
      <c r="B7" s="98"/>
      <c r="C7" s="98"/>
      <c r="D7" s="98"/>
      <c r="E7" s="98"/>
      <c r="F7" s="98"/>
      <c r="G7" s="98"/>
      <c r="H7" s="98"/>
    </row>
    <row r="8" spans="1:8" x14ac:dyDescent="0.2">
      <c r="A8" s="99" t="s">
        <v>22</v>
      </c>
      <c r="B8" s="99"/>
      <c r="C8" s="99"/>
      <c r="D8" s="99"/>
      <c r="E8" s="99"/>
      <c r="F8" s="99"/>
      <c r="G8" s="99"/>
      <c r="H8" s="99"/>
    </row>
    <row r="9" spans="1:8" x14ac:dyDescent="0.2">
      <c r="A9" s="99" t="s">
        <v>62</v>
      </c>
      <c r="B9" s="99"/>
      <c r="C9" s="99"/>
      <c r="D9" s="99"/>
      <c r="E9" s="99"/>
      <c r="F9" s="99"/>
      <c r="G9" s="99"/>
      <c r="H9" s="99"/>
    </row>
    <row r="10" spans="1:8" ht="9.75" customHeight="1" x14ac:dyDescent="0.3">
      <c r="A10" s="66"/>
      <c r="B10" s="66"/>
      <c r="C10" s="66"/>
      <c r="D10" s="66"/>
      <c r="E10" s="66"/>
      <c r="F10" s="66"/>
      <c r="G10" s="66"/>
      <c r="H10" s="66"/>
    </row>
    <row r="11" spans="1:8" ht="18.75" customHeight="1" x14ac:dyDescent="0.25">
      <c r="A11" s="67" t="s">
        <v>124</v>
      </c>
      <c r="B11" s="67"/>
      <c r="C11" s="67"/>
      <c r="D11" s="67"/>
      <c r="E11" s="67"/>
      <c r="F11" s="67"/>
      <c r="G11" s="67"/>
      <c r="H11" s="67"/>
    </row>
    <row r="12" spans="1:8" ht="6.75" customHeight="1" x14ac:dyDescent="0.2">
      <c r="A12" s="100"/>
      <c r="B12" s="100"/>
      <c r="C12" s="100"/>
      <c r="D12" s="100"/>
      <c r="E12" s="100"/>
      <c r="F12" s="100"/>
      <c r="G12" s="100"/>
      <c r="H12" s="100"/>
    </row>
    <row r="13" spans="1:8" s="1" customFormat="1" ht="15" customHeight="1" x14ac:dyDescent="0.2">
      <c r="A13" s="101" t="s">
        <v>61</v>
      </c>
      <c r="B13" s="101"/>
      <c r="C13" s="101"/>
      <c r="D13" s="101"/>
      <c r="E13" s="101"/>
      <c r="F13" s="101"/>
      <c r="G13" s="101"/>
      <c r="H13" s="101"/>
    </row>
    <row r="14" spans="1:8" s="1" customFormat="1" ht="36" x14ac:dyDescent="0.2">
      <c r="A14" s="101" t="s">
        <v>10</v>
      </c>
      <c r="B14" s="101"/>
      <c r="C14" s="101"/>
      <c r="D14" s="101" t="s">
        <v>11</v>
      </c>
      <c r="E14" s="101"/>
      <c r="F14" s="101" t="s">
        <v>12</v>
      </c>
      <c r="G14" s="101"/>
      <c r="H14" s="42" t="s">
        <v>15</v>
      </c>
    </row>
    <row r="15" spans="1:8" s="1" customFormat="1" ht="12.75" customHeight="1" x14ac:dyDescent="0.2">
      <c r="A15" s="61" t="s">
        <v>13</v>
      </c>
      <c r="B15" s="61"/>
      <c r="C15" s="61"/>
      <c r="D15" s="62" t="s">
        <v>4</v>
      </c>
      <c r="E15" s="62"/>
      <c r="F15" s="62">
        <v>1</v>
      </c>
      <c r="G15" s="62"/>
      <c r="H15" s="22">
        <v>9000</v>
      </c>
    </row>
    <row r="16" spans="1:8" s="1" customFormat="1" ht="12.75" customHeight="1" x14ac:dyDescent="0.2">
      <c r="A16" s="61" t="s">
        <v>5</v>
      </c>
      <c r="B16" s="61"/>
      <c r="C16" s="61"/>
      <c r="D16" s="62" t="s">
        <v>4</v>
      </c>
      <c r="E16" s="62"/>
      <c r="F16" s="62">
        <v>1</v>
      </c>
      <c r="G16" s="62"/>
      <c r="H16" s="22">
        <v>9000</v>
      </c>
    </row>
    <row r="17" spans="1:8" s="1" customFormat="1" ht="12.75" customHeight="1" x14ac:dyDescent="0.2">
      <c r="A17" s="61" t="s">
        <v>6</v>
      </c>
      <c r="B17" s="61"/>
      <c r="C17" s="61"/>
      <c r="D17" s="62" t="s">
        <v>4</v>
      </c>
      <c r="E17" s="62"/>
      <c r="F17" s="62">
        <v>1</v>
      </c>
      <c r="G17" s="62"/>
      <c r="H17" s="22">
        <v>9000</v>
      </c>
    </row>
    <row r="18" spans="1:8" s="1" customFormat="1" ht="12.75" customHeight="1" x14ac:dyDescent="0.2">
      <c r="A18" s="61" t="s">
        <v>7</v>
      </c>
      <c r="B18" s="61"/>
      <c r="C18" s="61"/>
      <c r="D18" s="62" t="s">
        <v>4</v>
      </c>
      <c r="E18" s="62"/>
      <c r="F18" s="62">
        <v>1</v>
      </c>
      <c r="G18" s="62"/>
      <c r="H18" s="22">
        <v>9000</v>
      </c>
    </row>
    <row r="19" spans="1:8" s="1" customFormat="1" ht="12.75" customHeight="1" x14ac:dyDescent="0.2">
      <c r="A19" s="61" t="s">
        <v>8</v>
      </c>
      <c r="B19" s="61"/>
      <c r="C19" s="61"/>
      <c r="D19" s="62" t="s">
        <v>4</v>
      </c>
      <c r="E19" s="62"/>
      <c r="F19" s="62">
        <v>1</v>
      </c>
      <c r="G19" s="62"/>
      <c r="H19" s="22">
        <v>9000</v>
      </c>
    </row>
    <row r="20" spans="1:8" s="1" customFormat="1" ht="12.75" customHeight="1" x14ac:dyDescent="0.2">
      <c r="A20" s="61" t="s">
        <v>9</v>
      </c>
      <c r="B20" s="61"/>
      <c r="C20" s="61"/>
      <c r="D20" s="62" t="s">
        <v>4</v>
      </c>
      <c r="E20" s="62"/>
      <c r="F20" s="62">
        <v>2</v>
      </c>
      <c r="G20" s="62"/>
      <c r="H20" s="22">
        <v>12000</v>
      </c>
    </row>
    <row r="21" spans="1:8" s="1" customFormat="1" x14ac:dyDescent="0.2">
      <c r="A21" s="61" t="s">
        <v>52</v>
      </c>
      <c r="B21" s="61"/>
      <c r="C21" s="61"/>
      <c r="D21" s="62" t="s">
        <v>4</v>
      </c>
      <c r="E21" s="62"/>
      <c r="F21" s="62">
        <v>2</v>
      </c>
      <c r="G21" s="62"/>
      <c r="H21" s="56" t="s">
        <v>157</v>
      </c>
    </row>
    <row r="22" spans="1:8" s="1" customFormat="1" ht="13.5" customHeight="1" x14ac:dyDescent="0.2">
      <c r="A22" s="101" t="s">
        <v>60</v>
      </c>
      <c r="B22" s="101"/>
      <c r="C22" s="101"/>
      <c r="D22" s="101"/>
      <c r="E22" s="101"/>
      <c r="F22" s="101"/>
      <c r="G22" s="101"/>
      <c r="H22" s="101"/>
    </row>
    <row r="23" spans="1:8" s="1" customFormat="1" ht="36" customHeight="1" x14ac:dyDescent="0.2">
      <c r="A23" s="101" t="s">
        <v>80</v>
      </c>
      <c r="B23" s="101"/>
      <c r="C23" s="101"/>
      <c r="D23" s="101"/>
      <c r="E23" s="101"/>
      <c r="F23" s="101" t="s">
        <v>1</v>
      </c>
      <c r="G23" s="101"/>
      <c r="H23" s="101"/>
    </row>
    <row r="24" spans="1:8" s="1" customFormat="1" x14ac:dyDescent="0.2">
      <c r="A24" s="62"/>
      <c r="B24" s="62"/>
      <c r="C24" s="23"/>
      <c r="D24" s="56" t="s">
        <v>2</v>
      </c>
      <c r="E24" s="22">
        <v>100</v>
      </c>
      <c r="F24" s="63">
        <v>18000</v>
      </c>
      <c r="G24" s="63"/>
      <c r="H24" s="63"/>
    </row>
    <row r="25" spans="1:8" s="1" customFormat="1" x14ac:dyDescent="0.2">
      <c r="A25" s="60" t="s">
        <v>0</v>
      </c>
      <c r="B25" s="60"/>
      <c r="C25" s="45">
        <f>E24</f>
        <v>100</v>
      </c>
      <c r="D25" s="56" t="s">
        <v>2</v>
      </c>
      <c r="E25" s="22">
        <v>200</v>
      </c>
      <c r="F25" s="63">
        <v>27000</v>
      </c>
      <c r="G25" s="63" t="str">
        <f>CONCATENATE("тенге, + площадь свыше ",E24," кв.м. х на")</f>
        <v>тенге, + площадь свыше 100 кв.м. х на</v>
      </c>
      <c r="H25" s="63">
        <v>70</v>
      </c>
    </row>
    <row r="26" spans="1:8" s="1" customFormat="1" x14ac:dyDescent="0.2">
      <c r="A26" s="60" t="s">
        <v>0</v>
      </c>
      <c r="B26" s="60"/>
      <c r="C26" s="45">
        <f>E25</f>
        <v>200</v>
      </c>
      <c r="D26" s="56" t="s">
        <v>2</v>
      </c>
      <c r="E26" s="22">
        <v>500</v>
      </c>
      <c r="F26" s="63">
        <v>46000</v>
      </c>
      <c r="G26" s="63" t="str">
        <f>CONCATENATE("тенге, + площадь свыше ",E25," кв.м.х на")</f>
        <v>тенге, + площадь свыше 200 кв.м.х на</v>
      </c>
      <c r="H26" s="63">
        <v>40</v>
      </c>
    </row>
    <row r="27" spans="1:8" s="1" customFormat="1" x14ac:dyDescent="0.2">
      <c r="A27" s="60" t="s">
        <v>0</v>
      </c>
      <c r="B27" s="60"/>
      <c r="C27" s="45">
        <f>E26</f>
        <v>500</v>
      </c>
      <c r="D27" s="56" t="s">
        <v>2</v>
      </c>
      <c r="E27" s="22">
        <v>1000</v>
      </c>
      <c r="F27" s="63">
        <v>74000</v>
      </c>
      <c r="G27" s="63" t="str">
        <f>CONCATENATE("тенге, + площадь свыше ",E26," кв.м. х на")</f>
        <v>тенге, + площадь свыше 500 кв.м. х на</v>
      </c>
      <c r="H27" s="63">
        <v>20</v>
      </c>
    </row>
    <row r="28" spans="1:8" s="1" customFormat="1" x14ac:dyDescent="0.2">
      <c r="A28" s="60" t="s">
        <v>0</v>
      </c>
      <c r="B28" s="60"/>
      <c r="C28" s="45">
        <f>E27</f>
        <v>1000</v>
      </c>
      <c r="D28" s="56" t="s">
        <v>2</v>
      </c>
      <c r="E28" s="22">
        <v>2000</v>
      </c>
      <c r="F28" s="63">
        <v>111000</v>
      </c>
      <c r="G28" s="63" t="str">
        <f>CONCATENATE("тенге, + площадь свыше ",E27," кв.м. х на")</f>
        <v>тенге, + площадь свыше 1000 кв.м. х на</v>
      </c>
      <c r="H28" s="63">
        <v>10</v>
      </c>
    </row>
    <row r="29" spans="1:8" s="1" customFormat="1" x14ac:dyDescent="0.2">
      <c r="A29" s="60" t="s">
        <v>0</v>
      </c>
      <c r="B29" s="60"/>
      <c r="C29" s="45">
        <f>E28</f>
        <v>2000</v>
      </c>
      <c r="D29" s="56" t="s">
        <v>2</v>
      </c>
      <c r="E29" s="22">
        <v>5000</v>
      </c>
      <c r="F29" s="63">
        <v>155000</v>
      </c>
      <c r="G29" s="63" t="str">
        <f>CONCATENATE("тенге, + площадь свыше ",E28," кв.м. х на")</f>
        <v>тенге, + площадь свыше 2000 кв.м. х на</v>
      </c>
      <c r="H29" s="63">
        <v>5</v>
      </c>
    </row>
    <row r="30" spans="1:8" s="1" customFormat="1" x14ac:dyDescent="0.2">
      <c r="A30" s="60" t="s">
        <v>0</v>
      </c>
      <c r="B30" s="60"/>
      <c r="C30" s="22"/>
      <c r="D30" s="56"/>
      <c r="E30" s="22">
        <v>5000</v>
      </c>
      <c r="F30" s="63">
        <v>202000</v>
      </c>
      <c r="G30" s="63" t="str">
        <f>CONCATENATE("тенге, + площадь свыше ",E29," кв.м. х на")</f>
        <v>тенге, + площадь свыше 5000 кв.м. х на</v>
      </c>
      <c r="H30" s="63">
        <v>3</v>
      </c>
    </row>
    <row r="31" spans="1:8" s="1" customFormat="1" ht="22.5" customHeight="1" x14ac:dyDescent="0.2">
      <c r="A31" s="61" t="s">
        <v>14</v>
      </c>
      <c r="B31" s="61"/>
      <c r="C31" s="61"/>
      <c r="D31" s="61"/>
      <c r="E31" s="61"/>
      <c r="F31" s="61"/>
      <c r="G31" s="61"/>
      <c r="H31" s="61"/>
    </row>
    <row r="32" spans="1:8" s="1" customFormat="1" x14ac:dyDescent="0.2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s="1" customFormat="1" ht="12.75" customHeight="1" x14ac:dyDescent="0.2">
      <c r="A33" s="101" t="s">
        <v>59</v>
      </c>
      <c r="B33" s="101"/>
      <c r="C33" s="101"/>
      <c r="D33" s="101"/>
      <c r="E33" s="101"/>
      <c r="F33" s="101"/>
      <c r="G33" s="101"/>
      <c r="H33" s="101"/>
    </row>
    <row r="34" spans="1:8" s="1" customFormat="1" x14ac:dyDescent="0.2">
      <c r="A34" s="101" t="s">
        <v>21</v>
      </c>
      <c r="B34" s="101"/>
      <c r="C34" s="101"/>
      <c r="D34" s="101"/>
      <c r="E34" s="101"/>
      <c r="F34" s="101" t="s">
        <v>15</v>
      </c>
      <c r="G34" s="101"/>
      <c r="H34" s="101"/>
    </row>
    <row r="35" spans="1:8" s="1" customFormat="1" ht="14.25" customHeight="1" x14ac:dyDescent="0.2">
      <c r="A35" s="62"/>
      <c r="B35" s="62"/>
      <c r="C35" s="23"/>
      <c r="D35" s="56" t="s">
        <v>2</v>
      </c>
      <c r="E35" s="22">
        <v>1000</v>
      </c>
      <c r="F35" s="63">
        <v>8000</v>
      </c>
      <c r="G35" s="63"/>
      <c r="H35" s="63"/>
    </row>
    <row r="36" spans="1:8" s="1" customFormat="1" x14ac:dyDescent="0.2">
      <c r="A36" s="60" t="s">
        <v>0</v>
      </c>
      <c r="B36" s="60"/>
      <c r="C36" s="45">
        <f>E35</f>
        <v>1000</v>
      </c>
      <c r="D36" s="56" t="s">
        <v>2</v>
      </c>
      <c r="E36" s="22">
        <v>2000</v>
      </c>
      <c r="F36" s="63">
        <v>12800</v>
      </c>
      <c r="G36" s="63" t="str">
        <f t="shared" ref="G36:G41" si="0">CONCATENATE("тенге, + площадь превышающая ",E35," кв.м. х на")</f>
        <v>тенге, + площадь превышающая 1000 кв.м. х на</v>
      </c>
      <c r="H36" s="63">
        <v>3</v>
      </c>
    </row>
    <row r="37" spans="1:8" s="1" customFormat="1" x14ac:dyDescent="0.2">
      <c r="A37" s="60" t="s">
        <v>0</v>
      </c>
      <c r="B37" s="60"/>
      <c r="C37" s="45">
        <f>E36</f>
        <v>2000</v>
      </c>
      <c r="D37" s="56" t="s">
        <v>2</v>
      </c>
      <c r="E37" s="22">
        <v>5000</v>
      </c>
      <c r="F37" s="63">
        <v>19200</v>
      </c>
      <c r="G37" s="63" t="str">
        <f t="shared" si="0"/>
        <v>тенге, + площадь превышающая 2000 кв.м. х на</v>
      </c>
      <c r="H37" s="63">
        <v>1.5</v>
      </c>
    </row>
    <row r="38" spans="1:8" s="1" customFormat="1" x14ac:dyDescent="0.2">
      <c r="A38" s="60" t="s">
        <v>0</v>
      </c>
      <c r="B38" s="60"/>
      <c r="C38" s="45">
        <f>E37</f>
        <v>5000</v>
      </c>
      <c r="D38" s="56" t="s">
        <v>2</v>
      </c>
      <c r="E38" s="22">
        <v>10000</v>
      </c>
      <c r="F38" s="63">
        <v>26900</v>
      </c>
      <c r="G38" s="63" t="str">
        <f t="shared" si="0"/>
        <v>тенге, + площадь превышающая 5000 кв.м. х на</v>
      </c>
      <c r="H38" s="63">
        <v>0.75</v>
      </c>
    </row>
    <row r="39" spans="1:8" s="1" customFormat="1" x14ac:dyDescent="0.2">
      <c r="A39" s="60" t="s">
        <v>0</v>
      </c>
      <c r="B39" s="60"/>
      <c r="C39" s="45">
        <f>E38</f>
        <v>10000</v>
      </c>
      <c r="D39" s="56" t="s">
        <v>2</v>
      </c>
      <c r="E39" s="22">
        <v>20000</v>
      </c>
      <c r="F39" s="63">
        <v>34900</v>
      </c>
      <c r="G39" s="63" t="str">
        <f t="shared" si="0"/>
        <v>тенге, + площадь превышающая 10000 кв.м. х на</v>
      </c>
      <c r="H39" s="63">
        <v>0.35</v>
      </c>
    </row>
    <row r="40" spans="1:8" s="1" customFormat="1" x14ac:dyDescent="0.2">
      <c r="A40" s="60" t="s">
        <v>0</v>
      </c>
      <c r="B40" s="60"/>
      <c r="C40" s="45">
        <f>E39</f>
        <v>20000</v>
      </c>
      <c r="D40" s="56" t="s">
        <v>2</v>
      </c>
      <c r="E40" s="22">
        <v>50000</v>
      </c>
      <c r="F40" s="63">
        <v>41900</v>
      </c>
      <c r="G40" s="63" t="str">
        <f t="shared" si="0"/>
        <v>тенге, + площадь превышающая 20000 кв.м. х на</v>
      </c>
      <c r="H40" s="63">
        <v>0.2</v>
      </c>
    </row>
    <row r="41" spans="1:8" s="1" customFormat="1" x14ac:dyDescent="0.2">
      <c r="A41" s="60" t="s">
        <v>0</v>
      </c>
      <c r="B41" s="60"/>
      <c r="C41" s="22"/>
      <c r="D41" s="56"/>
      <c r="E41" s="22">
        <v>50000</v>
      </c>
      <c r="F41" s="63">
        <v>46100</v>
      </c>
      <c r="G41" s="63" t="str">
        <f t="shared" si="0"/>
        <v>тенге, + площадь превышающая 50000 кв.м. х на</v>
      </c>
      <c r="H41" s="63">
        <v>0.1</v>
      </c>
    </row>
    <row r="42" spans="1:8" s="1" customFormat="1" ht="12.75" customHeight="1" x14ac:dyDescent="0.2">
      <c r="A42" s="61" t="s">
        <v>55</v>
      </c>
      <c r="B42" s="61"/>
      <c r="C42" s="61"/>
      <c r="D42" s="61"/>
      <c r="E42" s="61"/>
      <c r="F42" s="61"/>
      <c r="G42" s="61"/>
      <c r="H42" s="61"/>
    </row>
    <row r="43" spans="1:8" s="1" customFormat="1" ht="12.75" customHeight="1" x14ac:dyDescent="0.2">
      <c r="A43" s="101" t="s">
        <v>58</v>
      </c>
      <c r="B43" s="101"/>
      <c r="C43" s="101"/>
      <c r="D43" s="101"/>
      <c r="E43" s="101"/>
      <c r="F43" s="101"/>
      <c r="G43" s="101"/>
      <c r="H43" s="101"/>
    </row>
    <row r="44" spans="1:8" s="1" customFormat="1" ht="36" x14ac:dyDescent="0.2">
      <c r="A44" s="101" t="s">
        <v>67</v>
      </c>
      <c r="B44" s="101"/>
      <c r="C44" s="101"/>
      <c r="D44" s="101"/>
      <c r="E44" s="101"/>
      <c r="F44" s="101" t="s">
        <v>12</v>
      </c>
      <c r="G44" s="101"/>
      <c r="H44" s="55" t="s">
        <v>15</v>
      </c>
    </row>
    <row r="45" spans="1:8" s="1" customFormat="1" ht="12.75" customHeight="1" x14ac:dyDescent="0.2">
      <c r="A45" s="60"/>
      <c r="B45" s="60"/>
      <c r="C45" s="47"/>
      <c r="D45" s="56" t="s">
        <v>2</v>
      </c>
      <c r="E45" s="47">
        <v>1</v>
      </c>
      <c r="F45" s="62">
        <v>3</v>
      </c>
      <c r="G45" s="62"/>
      <c r="H45" s="22">
        <v>20000</v>
      </c>
    </row>
    <row r="46" spans="1:8" s="1" customFormat="1" x14ac:dyDescent="0.2">
      <c r="A46" s="60" t="s">
        <v>26</v>
      </c>
      <c r="B46" s="60"/>
      <c r="C46" s="47">
        <v>1</v>
      </c>
      <c r="D46" s="56" t="s">
        <v>2</v>
      </c>
      <c r="E46" s="47">
        <v>10</v>
      </c>
      <c r="F46" s="62">
        <v>3</v>
      </c>
      <c r="G46" s="62"/>
      <c r="H46" s="22">
        <v>20000</v>
      </c>
    </row>
    <row r="47" spans="1:8" s="1" customFormat="1" ht="12.75" customHeight="1" x14ac:dyDescent="0.2">
      <c r="A47" s="60" t="s">
        <v>26</v>
      </c>
      <c r="B47" s="60"/>
      <c r="C47" s="47">
        <v>10</v>
      </c>
      <c r="D47" s="56" t="s">
        <v>2</v>
      </c>
      <c r="E47" s="47">
        <v>100</v>
      </c>
      <c r="F47" s="62">
        <v>3</v>
      </c>
      <c r="G47" s="62"/>
      <c r="H47" s="22">
        <v>30000</v>
      </c>
    </row>
    <row r="48" spans="1:8" s="1" customFormat="1" ht="12.75" customHeight="1" x14ac:dyDescent="0.2">
      <c r="A48" s="60" t="s">
        <v>26</v>
      </c>
      <c r="B48" s="60"/>
      <c r="C48" s="47">
        <v>100</v>
      </c>
      <c r="D48" s="56" t="s">
        <v>2</v>
      </c>
      <c r="E48" s="47">
        <v>1000</v>
      </c>
      <c r="F48" s="62">
        <v>3</v>
      </c>
      <c r="G48" s="62"/>
      <c r="H48" s="22">
        <v>40000</v>
      </c>
    </row>
    <row r="49" spans="1:8" s="1" customFormat="1" x14ac:dyDescent="0.2">
      <c r="A49" s="60" t="s">
        <v>0</v>
      </c>
      <c r="B49" s="60"/>
      <c r="C49" s="47"/>
      <c r="D49" s="56"/>
      <c r="E49" s="47">
        <v>1000</v>
      </c>
      <c r="F49" s="62">
        <v>3</v>
      </c>
      <c r="G49" s="62"/>
      <c r="H49" s="22">
        <v>50000</v>
      </c>
    </row>
    <row r="50" spans="1:8" s="1" customFormat="1" ht="12.75" customHeight="1" x14ac:dyDescent="0.2">
      <c r="A50" s="102" t="s">
        <v>90</v>
      </c>
      <c r="B50" s="102"/>
      <c r="C50" s="102"/>
      <c r="D50" s="102"/>
      <c r="E50" s="102"/>
      <c r="F50" s="102"/>
      <c r="G50" s="102"/>
      <c r="H50" s="102"/>
    </row>
    <row r="51" spans="1:8" s="1" customFormat="1" ht="36" customHeight="1" x14ac:dyDescent="0.2">
      <c r="A51" s="101" t="s">
        <v>10</v>
      </c>
      <c r="B51" s="101"/>
      <c r="C51" s="101"/>
      <c r="D51" s="101"/>
      <c r="E51" s="101"/>
      <c r="F51" s="101" t="s">
        <v>12</v>
      </c>
      <c r="G51" s="101"/>
      <c r="H51" s="55" t="s">
        <v>15</v>
      </c>
    </row>
    <row r="52" spans="1:8" s="1" customFormat="1" ht="12.75" customHeight="1" x14ac:dyDescent="0.2">
      <c r="A52" s="72" t="s">
        <v>97</v>
      </c>
      <c r="B52" s="72"/>
      <c r="C52" s="72"/>
      <c r="D52" s="72"/>
      <c r="E52" s="72"/>
      <c r="F52" s="73">
        <v>3</v>
      </c>
      <c r="G52" s="73"/>
      <c r="H52" s="53">
        <v>35000</v>
      </c>
    </row>
    <row r="53" spans="1:8" s="1" customFormat="1" ht="12.75" customHeight="1" x14ac:dyDescent="0.2">
      <c r="A53" s="72" t="s">
        <v>91</v>
      </c>
      <c r="B53" s="72"/>
      <c r="C53" s="72"/>
      <c r="D53" s="72"/>
      <c r="E53" s="72"/>
      <c r="F53" s="73">
        <v>3</v>
      </c>
      <c r="G53" s="73"/>
      <c r="H53" s="53">
        <v>55000</v>
      </c>
    </row>
    <row r="54" spans="1:8" s="1" customFormat="1" x14ac:dyDescent="0.2">
      <c r="A54" s="72" t="s">
        <v>92</v>
      </c>
      <c r="B54" s="72"/>
      <c r="C54" s="72"/>
      <c r="D54" s="72"/>
      <c r="E54" s="72"/>
      <c r="F54" s="73">
        <v>3</v>
      </c>
      <c r="G54" s="73"/>
      <c r="H54" s="53">
        <v>10000</v>
      </c>
    </row>
    <row r="55" spans="1:8" s="1" customFormat="1" x14ac:dyDescent="0.2">
      <c r="A55" s="72" t="s">
        <v>93</v>
      </c>
      <c r="B55" s="72"/>
      <c r="C55" s="72"/>
      <c r="D55" s="72"/>
      <c r="E55" s="72"/>
      <c r="F55" s="73">
        <v>5</v>
      </c>
      <c r="G55" s="73"/>
      <c r="H55" s="53">
        <v>60000</v>
      </c>
    </row>
    <row r="56" spans="1:8" s="1" customFormat="1" x14ac:dyDescent="0.2">
      <c r="A56" s="72" t="s">
        <v>94</v>
      </c>
      <c r="B56" s="72"/>
      <c r="C56" s="72"/>
      <c r="D56" s="72"/>
      <c r="E56" s="72"/>
      <c r="F56" s="73">
        <v>5</v>
      </c>
      <c r="G56" s="73"/>
      <c r="H56" s="53">
        <v>95000</v>
      </c>
    </row>
    <row r="57" spans="1:8" s="1" customFormat="1" x14ac:dyDescent="0.2">
      <c r="A57" s="72" t="s">
        <v>95</v>
      </c>
      <c r="B57" s="72"/>
      <c r="C57" s="72"/>
      <c r="D57" s="72"/>
      <c r="E57" s="72"/>
      <c r="F57" s="73">
        <v>5</v>
      </c>
      <c r="G57" s="73"/>
      <c r="H57" s="53">
        <v>10000</v>
      </c>
    </row>
    <row r="58" spans="1:8" s="1" customFormat="1" x14ac:dyDescent="0.2">
      <c r="A58" s="72" t="s">
        <v>96</v>
      </c>
      <c r="B58" s="72"/>
      <c r="C58" s="72"/>
      <c r="D58" s="72"/>
      <c r="E58" s="72"/>
      <c r="F58" s="73">
        <v>5</v>
      </c>
      <c r="G58" s="73"/>
      <c r="H58" s="53">
        <v>55000</v>
      </c>
    </row>
    <row r="59" spans="1:8" s="1" customFormat="1" ht="12.75" customHeight="1" x14ac:dyDescent="0.2">
      <c r="A59" s="102" t="s">
        <v>100</v>
      </c>
      <c r="B59" s="102"/>
      <c r="C59" s="102"/>
      <c r="D59" s="102"/>
      <c r="E59" s="102"/>
      <c r="F59" s="102"/>
      <c r="G59" s="102"/>
      <c r="H59" s="102"/>
    </row>
    <row r="60" spans="1:8" s="1" customFormat="1" x14ac:dyDescent="0.2">
      <c r="A60" s="101" t="s">
        <v>10</v>
      </c>
      <c r="B60" s="101"/>
      <c r="C60" s="101"/>
      <c r="D60" s="101"/>
      <c r="E60" s="101"/>
      <c r="F60" s="101" t="s">
        <v>15</v>
      </c>
      <c r="G60" s="101"/>
      <c r="H60" s="101"/>
    </row>
    <row r="61" spans="1:8" s="1" customFormat="1" ht="12.75" customHeight="1" x14ac:dyDescent="0.2">
      <c r="A61" s="72" t="s">
        <v>101</v>
      </c>
      <c r="B61" s="72"/>
      <c r="C61" s="72"/>
      <c r="D61" s="72"/>
      <c r="E61" s="72"/>
      <c r="F61" s="73">
        <v>3</v>
      </c>
      <c r="G61" s="73"/>
      <c r="H61" s="48">
        <v>3500</v>
      </c>
    </row>
    <row r="62" spans="1:8" s="1" customFormat="1" ht="12.75" customHeight="1" x14ac:dyDescent="0.2">
      <c r="A62" s="72" t="s">
        <v>102</v>
      </c>
      <c r="B62" s="72"/>
      <c r="C62" s="72"/>
      <c r="D62" s="72"/>
      <c r="E62" s="72"/>
      <c r="F62" s="73">
        <v>3</v>
      </c>
      <c r="G62" s="73"/>
      <c r="H62" s="48">
        <v>10000</v>
      </c>
    </row>
    <row r="63" spans="1:8" s="1" customFormat="1" ht="12.75" customHeight="1" x14ac:dyDescent="0.2">
      <c r="A63" s="72" t="s">
        <v>103</v>
      </c>
      <c r="B63" s="72"/>
      <c r="C63" s="72"/>
      <c r="D63" s="72"/>
      <c r="E63" s="72"/>
      <c r="F63" s="73">
        <v>3</v>
      </c>
      <c r="G63" s="73"/>
      <c r="H63" s="48">
        <v>50000</v>
      </c>
    </row>
    <row r="64" spans="1:8" s="1" customFormat="1" ht="12.75" customHeight="1" x14ac:dyDescent="0.2">
      <c r="A64" s="72" t="s">
        <v>104</v>
      </c>
      <c r="B64" s="72"/>
      <c r="C64" s="72"/>
      <c r="D64" s="72"/>
      <c r="E64" s="72"/>
      <c r="F64" s="74">
        <v>3</v>
      </c>
      <c r="G64" s="74"/>
      <c r="H64" s="48">
        <v>90000</v>
      </c>
    </row>
    <row r="65" spans="1:8" s="1" customFormat="1" ht="12.75" customHeight="1" x14ac:dyDescent="0.2">
      <c r="A65" s="72" t="s">
        <v>105</v>
      </c>
      <c r="B65" s="72"/>
      <c r="C65" s="72"/>
      <c r="D65" s="72"/>
      <c r="E65" s="72"/>
      <c r="F65" s="73">
        <v>3</v>
      </c>
      <c r="G65" s="73"/>
      <c r="H65" s="48">
        <v>180000</v>
      </c>
    </row>
    <row r="66" spans="1:8" s="1" customFormat="1" ht="12.75" customHeight="1" x14ac:dyDescent="0.2">
      <c r="A66" s="72" t="s">
        <v>106</v>
      </c>
      <c r="B66" s="72"/>
      <c r="C66" s="72"/>
      <c r="D66" s="72"/>
      <c r="E66" s="72"/>
      <c r="F66" s="73">
        <v>3</v>
      </c>
      <c r="G66" s="73"/>
      <c r="H66" s="48">
        <v>1800</v>
      </c>
    </row>
    <row r="67" spans="1:8" s="1" customFormat="1" ht="12.75" customHeight="1" x14ac:dyDescent="0.2">
      <c r="A67" s="72" t="s">
        <v>107</v>
      </c>
      <c r="B67" s="72"/>
      <c r="C67" s="72"/>
      <c r="D67" s="72"/>
      <c r="E67" s="72"/>
      <c r="F67" s="73">
        <v>3</v>
      </c>
      <c r="G67" s="73"/>
      <c r="H67" s="48">
        <v>400</v>
      </c>
    </row>
    <row r="68" spans="1:8" s="1" customFormat="1" ht="12.75" customHeight="1" x14ac:dyDescent="0.2">
      <c r="A68" s="101" t="s">
        <v>63</v>
      </c>
      <c r="B68" s="101"/>
      <c r="C68" s="101"/>
      <c r="D68" s="101"/>
      <c r="E68" s="101"/>
      <c r="F68" s="101"/>
      <c r="G68" s="101"/>
      <c r="H68" s="101"/>
    </row>
    <row r="69" spans="1:8" s="1" customFormat="1" ht="24" x14ac:dyDescent="0.2">
      <c r="A69" s="101" t="s">
        <v>10</v>
      </c>
      <c r="B69" s="101"/>
      <c r="C69" s="101"/>
      <c r="D69" s="101" t="s">
        <v>56</v>
      </c>
      <c r="E69" s="101"/>
      <c r="F69" s="101" t="s">
        <v>12</v>
      </c>
      <c r="G69" s="101"/>
      <c r="H69" s="55" t="s">
        <v>25</v>
      </c>
    </row>
    <row r="70" spans="1:8" s="1" customFormat="1" ht="12.75" customHeight="1" x14ac:dyDescent="0.2">
      <c r="A70" s="61" t="s">
        <v>16</v>
      </c>
      <c r="B70" s="61"/>
      <c r="C70" s="61"/>
      <c r="D70" s="62" t="s">
        <v>4</v>
      </c>
      <c r="E70" s="62"/>
      <c r="F70" s="62">
        <v>1</v>
      </c>
      <c r="G70" s="62"/>
      <c r="H70" s="57">
        <v>4500</v>
      </c>
    </row>
    <row r="71" spans="1:8" s="1" customFormat="1" ht="12.75" customHeight="1" x14ac:dyDescent="0.2">
      <c r="A71" s="61" t="s">
        <v>17</v>
      </c>
      <c r="B71" s="61"/>
      <c r="C71" s="61"/>
      <c r="D71" s="62" t="s">
        <v>4</v>
      </c>
      <c r="E71" s="62"/>
      <c r="F71" s="62">
        <v>1</v>
      </c>
      <c r="G71" s="62"/>
      <c r="H71" s="57">
        <v>8000</v>
      </c>
    </row>
    <row r="72" spans="1:8" s="1" customFormat="1" ht="12.75" customHeight="1" x14ac:dyDescent="0.2">
      <c r="A72" s="61" t="s">
        <v>85</v>
      </c>
      <c r="B72" s="61"/>
      <c r="C72" s="61"/>
      <c r="D72" s="62" t="s">
        <v>4</v>
      </c>
      <c r="E72" s="62"/>
      <c r="F72" s="62">
        <v>2</v>
      </c>
      <c r="G72" s="62"/>
      <c r="H72" s="57">
        <v>3000</v>
      </c>
    </row>
    <row r="73" spans="1:8" s="1" customFormat="1" ht="12.75" customHeight="1" x14ac:dyDescent="0.2">
      <c r="A73" s="61" t="s">
        <v>98</v>
      </c>
      <c r="B73" s="61"/>
      <c r="C73" s="61"/>
      <c r="D73" s="62" t="s">
        <v>4</v>
      </c>
      <c r="E73" s="62"/>
      <c r="F73" s="78" t="s">
        <v>18</v>
      </c>
      <c r="G73" s="78"/>
      <c r="H73" s="57">
        <v>7000</v>
      </c>
    </row>
    <row r="74" spans="1:8" s="1" customFormat="1" ht="12.75" customHeight="1" x14ac:dyDescent="0.2">
      <c r="A74" s="61" t="s">
        <v>19</v>
      </c>
      <c r="B74" s="61"/>
      <c r="C74" s="61"/>
      <c r="D74" s="62" t="s">
        <v>4</v>
      </c>
      <c r="E74" s="62"/>
      <c r="F74" s="78" t="s">
        <v>20</v>
      </c>
      <c r="G74" s="78"/>
      <c r="H74" s="57">
        <v>8000</v>
      </c>
    </row>
    <row r="75" spans="1:8" s="1" customFormat="1" ht="12.75" customHeight="1" x14ac:dyDescent="0.2">
      <c r="A75" s="61" t="s">
        <v>99</v>
      </c>
      <c r="B75" s="61"/>
      <c r="C75" s="61"/>
      <c r="D75" s="62" t="s">
        <v>4</v>
      </c>
      <c r="E75" s="62"/>
      <c r="F75" s="78" t="s">
        <v>20</v>
      </c>
      <c r="G75" s="78"/>
      <c r="H75" s="57">
        <v>10000</v>
      </c>
    </row>
    <row r="76" spans="1:8" s="1" customFormat="1" ht="36" x14ac:dyDescent="0.2">
      <c r="A76" s="61" t="s">
        <v>86</v>
      </c>
      <c r="B76" s="61"/>
      <c r="C76" s="61"/>
      <c r="D76" s="62" t="s">
        <v>4</v>
      </c>
      <c r="E76" s="62"/>
      <c r="F76" s="78" t="s">
        <v>20</v>
      </c>
      <c r="G76" s="78"/>
      <c r="H76" s="53" t="s">
        <v>87</v>
      </c>
    </row>
    <row r="77" spans="1:8" s="1" customFormat="1" ht="12.75" customHeight="1" x14ac:dyDescent="0.2">
      <c r="A77" s="103" t="s">
        <v>69</v>
      </c>
      <c r="B77" s="103"/>
      <c r="C77" s="103"/>
      <c r="D77" s="103"/>
      <c r="E77" s="103"/>
      <c r="F77" s="103"/>
      <c r="G77" s="103"/>
      <c r="H77" s="103"/>
    </row>
    <row r="78" spans="1:8" s="1" customFormat="1" ht="12.75" customHeight="1" x14ac:dyDescent="0.2">
      <c r="A78" s="70" t="s">
        <v>27</v>
      </c>
      <c r="B78" s="70"/>
      <c r="C78" s="70"/>
      <c r="D78" s="70"/>
      <c r="E78" s="70"/>
      <c r="F78" s="70" t="s">
        <v>28</v>
      </c>
      <c r="G78" s="70"/>
      <c r="H78" s="70"/>
    </row>
    <row r="79" spans="1:8" s="1" customFormat="1" ht="22.5" customHeight="1" x14ac:dyDescent="0.2">
      <c r="A79" s="70" t="s">
        <v>29</v>
      </c>
      <c r="B79" s="70"/>
      <c r="C79" s="70"/>
      <c r="D79" s="70"/>
      <c r="E79" s="70"/>
      <c r="F79" s="70" t="s">
        <v>30</v>
      </c>
      <c r="G79" s="70"/>
      <c r="H79" s="70"/>
    </row>
    <row r="80" spans="1:8" s="1" customFormat="1" ht="12.75" customHeight="1" x14ac:dyDescent="0.2">
      <c r="A80" s="70" t="s">
        <v>31</v>
      </c>
      <c r="B80" s="70"/>
      <c r="C80" s="70"/>
      <c r="D80" s="70"/>
      <c r="E80" s="70"/>
      <c r="F80" s="70" t="s">
        <v>32</v>
      </c>
      <c r="G80" s="70"/>
      <c r="H80" s="70"/>
    </row>
    <row r="81" spans="1:8" s="1" customFormat="1" ht="12.75" customHeight="1" x14ac:dyDescent="0.2">
      <c r="A81" s="70" t="s">
        <v>33</v>
      </c>
      <c r="B81" s="70"/>
      <c r="C81" s="70"/>
      <c r="D81" s="70"/>
      <c r="E81" s="70"/>
      <c r="F81" s="70" t="s">
        <v>34</v>
      </c>
      <c r="G81" s="70"/>
      <c r="H81" s="70"/>
    </row>
    <row r="82" spans="1:8" s="1" customFormat="1" ht="12.75" customHeight="1" x14ac:dyDescent="0.2">
      <c r="A82" s="75" t="s">
        <v>35</v>
      </c>
      <c r="B82" s="75"/>
      <c r="C82" s="75"/>
      <c r="D82" s="75"/>
      <c r="E82" s="75"/>
      <c r="F82" s="75"/>
      <c r="G82" s="75"/>
      <c r="H82" s="75"/>
    </row>
    <row r="83" spans="1:8" s="1" customFormat="1" ht="12.75" customHeight="1" x14ac:dyDescent="0.2">
      <c r="A83" s="76" t="s">
        <v>23</v>
      </c>
      <c r="B83" s="76"/>
      <c r="C83" s="76"/>
      <c r="D83" s="76"/>
      <c r="E83" s="76"/>
      <c r="F83" s="76"/>
      <c r="G83" s="76"/>
      <c r="H83" s="76"/>
    </row>
    <row r="84" spans="1:8" s="1" customFormat="1" ht="12.75" customHeight="1" x14ac:dyDescent="0.2">
      <c r="A84" s="103" t="s">
        <v>64</v>
      </c>
      <c r="B84" s="103"/>
      <c r="C84" s="103"/>
      <c r="D84" s="103"/>
      <c r="E84" s="103"/>
      <c r="F84" s="103"/>
      <c r="G84" s="103"/>
      <c r="H84" s="103"/>
    </row>
    <row r="85" spans="1:8" s="1" customFormat="1" ht="12.75" customHeight="1" x14ac:dyDescent="0.2">
      <c r="A85" s="70" t="s">
        <v>36</v>
      </c>
      <c r="B85" s="70"/>
      <c r="C85" s="70"/>
      <c r="D85" s="70"/>
      <c r="E85" s="70"/>
      <c r="F85" s="71" t="s">
        <v>88</v>
      </c>
      <c r="G85" s="71"/>
      <c r="H85" s="71"/>
    </row>
    <row r="86" spans="1:8" s="1" customFormat="1" ht="12.75" customHeight="1" x14ac:dyDescent="0.2">
      <c r="A86" s="70" t="s">
        <v>38</v>
      </c>
      <c r="B86" s="70"/>
      <c r="C86" s="70"/>
      <c r="D86" s="70"/>
      <c r="E86" s="70"/>
      <c r="F86" s="71" t="s">
        <v>37</v>
      </c>
      <c r="G86" s="71"/>
      <c r="H86" s="71"/>
    </row>
    <row r="87" spans="1:8" s="1" customFormat="1" ht="12.75" customHeight="1" x14ac:dyDescent="0.2">
      <c r="A87" s="70" t="s">
        <v>39</v>
      </c>
      <c r="B87" s="70"/>
      <c r="C87" s="70"/>
      <c r="D87" s="70"/>
      <c r="E87" s="70"/>
      <c r="F87" s="71" t="s">
        <v>89</v>
      </c>
      <c r="G87" s="71"/>
      <c r="H87" s="71"/>
    </row>
    <row r="88" spans="1:8" s="1" customFormat="1" ht="12.75" customHeight="1" x14ac:dyDescent="0.2">
      <c r="A88" s="70" t="s">
        <v>40</v>
      </c>
      <c r="B88" s="70"/>
      <c r="C88" s="70"/>
      <c r="D88" s="70"/>
      <c r="E88" s="70"/>
      <c r="F88" s="71" t="s">
        <v>28</v>
      </c>
      <c r="G88" s="71"/>
      <c r="H88" s="71"/>
    </row>
    <row r="89" spans="1:8" x14ac:dyDescent="0.2">
      <c r="A89" s="103" t="s">
        <v>70</v>
      </c>
      <c r="B89" s="103"/>
      <c r="C89" s="103"/>
      <c r="D89" s="103"/>
      <c r="E89" s="103"/>
      <c r="F89" s="103"/>
      <c r="G89" s="103"/>
      <c r="H89" s="103"/>
    </row>
    <row r="90" spans="1:8" x14ac:dyDescent="0.2">
      <c r="A90" s="76" t="s">
        <v>41</v>
      </c>
      <c r="B90" s="76"/>
      <c r="C90" s="76"/>
      <c r="D90" s="76"/>
      <c r="E90" s="76"/>
      <c r="F90" s="70" t="s">
        <v>42</v>
      </c>
      <c r="G90" s="70"/>
      <c r="H90" s="70"/>
    </row>
    <row r="91" spans="1:8" x14ac:dyDescent="0.2">
      <c r="A91" s="76"/>
      <c r="B91" s="76"/>
      <c r="C91" s="76"/>
      <c r="D91" s="76"/>
      <c r="E91" s="76"/>
      <c r="F91" s="70"/>
      <c r="G91" s="70"/>
      <c r="H91" s="70"/>
    </row>
    <row r="92" spans="1:8" x14ac:dyDescent="0.2">
      <c r="A92" s="76"/>
      <c r="B92" s="76"/>
      <c r="C92" s="76"/>
      <c r="D92" s="76"/>
      <c r="E92" s="76"/>
      <c r="F92" s="70"/>
      <c r="G92" s="70"/>
      <c r="H92" s="70"/>
    </row>
    <row r="93" spans="1:8" x14ac:dyDescent="0.2">
      <c r="A93" s="76"/>
      <c r="B93" s="76"/>
      <c r="C93" s="76"/>
      <c r="D93" s="76"/>
      <c r="E93" s="76"/>
      <c r="F93" s="70"/>
      <c r="G93" s="70"/>
      <c r="H93" s="70"/>
    </row>
    <row r="94" spans="1:8" x14ac:dyDescent="0.2">
      <c r="A94" s="103" t="s">
        <v>68</v>
      </c>
      <c r="B94" s="103"/>
      <c r="C94" s="103"/>
      <c r="D94" s="103"/>
      <c r="E94" s="103"/>
      <c r="F94" s="103"/>
      <c r="G94" s="103"/>
      <c r="H94" s="103"/>
    </row>
    <row r="95" spans="1:8" x14ac:dyDescent="0.2">
      <c r="A95" s="84" t="s">
        <v>44</v>
      </c>
      <c r="B95" s="84"/>
      <c r="C95" s="84"/>
      <c r="D95" s="84"/>
      <c r="E95" s="84"/>
      <c r="F95" s="70" t="s">
        <v>32</v>
      </c>
      <c r="G95" s="70"/>
      <c r="H95" s="70"/>
    </row>
    <row r="96" spans="1:8" x14ac:dyDescent="0.2">
      <c r="A96" s="84" t="s">
        <v>45</v>
      </c>
      <c r="B96" s="84"/>
      <c r="C96" s="84"/>
      <c r="D96" s="84"/>
      <c r="E96" s="84"/>
      <c r="F96" s="70" t="s">
        <v>43</v>
      </c>
      <c r="G96" s="70"/>
      <c r="H96" s="70"/>
    </row>
    <row r="97" spans="1:8" x14ac:dyDescent="0.2">
      <c r="A97" s="84" t="s">
        <v>46</v>
      </c>
      <c r="B97" s="84"/>
      <c r="C97" s="84"/>
      <c r="D97" s="84"/>
      <c r="E97" s="84"/>
      <c r="F97" s="85" t="s">
        <v>47</v>
      </c>
      <c r="G97" s="85"/>
      <c r="H97" s="85"/>
    </row>
    <row r="98" spans="1:8" x14ac:dyDescent="0.2">
      <c r="A98" s="84" t="s">
        <v>48</v>
      </c>
      <c r="B98" s="84"/>
      <c r="C98" s="84"/>
      <c r="D98" s="84"/>
      <c r="E98" s="84"/>
      <c r="F98" s="70" t="s">
        <v>49</v>
      </c>
      <c r="G98" s="70"/>
      <c r="H98" s="70"/>
    </row>
    <row r="99" spans="1:8" x14ac:dyDescent="0.2">
      <c r="A99" s="79" t="s">
        <v>73</v>
      </c>
      <c r="B99" s="80"/>
      <c r="C99" s="80"/>
      <c r="D99" s="80"/>
      <c r="E99" s="80"/>
      <c r="F99" s="80"/>
      <c r="G99" s="70" t="s">
        <v>74</v>
      </c>
      <c r="H99" s="81"/>
    </row>
    <row r="100" spans="1:8" x14ac:dyDescent="0.2">
      <c r="A100" s="79" t="s">
        <v>50</v>
      </c>
      <c r="B100" s="80"/>
      <c r="C100" s="80"/>
      <c r="D100" s="80"/>
      <c r="E100" s="80"/>
      <c r="F100" s="80"/>
      <c r="G100" s="70" t="s">
        <v>51</v>
      </c>
      <c r="H100" s="81"/>
    </row>
    <row r="101" spans="1:8" x14ac:dyDescent="0.2">
      <c r="A101" s="82" t="s">
        <v>24</v>
      </c>
      <c r="B101" s="82"/>
      <c r="C101" s="82"/>
      <c r="D101" s="82"/>
      <c r="E101" s="82"/>
      <c r="F101" s="82"/>
      <c r="G101" s="82"/>
      <c r="H101" s="82"/>
    </row>
    <row r="102" spans="1:8" x14ac:dyDescent="0.2">
      <c r="A102" s="83"/>
      <c r="B102" s="83"/>
      <c r="C102" s="83"/>
      <c r="D102" s="83"/>
      <c r="E102" s="83"/>
      <c r="F102" s="83"/>
      <c r="G102" s="83"/>
      <c r="H102" s="83"/>
    </row>
    <row r="103" spans="1:8" x14ac:dyDescent="0.2">
      <c r="A103" s="61" t="s">
        <v>72</v>
      </c>
      <c r="B103" s="61"/>
      <c r="C103" s="61"/>
      <c r="D103" s="61"/>
      <c r="E103" s="61"/>
      <c r="F103" s="61"/>
      <c r="G103" s="61"/>
      <c r="H103" s="61"/>
    </row>
    <row r="104" spans="1:8" x14ac:dyDescent="0.2">
      <c r="A104" s="61" t="s">
        <v>71</v>
      </c>
      <c r="B104" s="61"/>
      <c r="C104" s="61"/>
      <c r="D104" s="61"/>
      <c r="E104" s="61"/>
      <c r="F104" s="61"/>
      <c r="G104" s="61"/>
      <c r="H104" s="61"/>
    </row>
    <row r="105" spans="1:8" ht="53.25" customHeight="1" x14ac:dyDescent="0.2">
      <c r="A105" s="61" t="s">
        <v>79</v>
      </c>
      <c r="B105" s="61"/>
      <c r="C105" s="61"/>
      <c r="D105" s="61"/>
      <c r="E105" s="61"/>
      <c r="F105" s="61"/>
      <c r="G105" s="61"/>
      <c r="H105" s="61"/>
    </row>
  </sheetData>
  <mergeCells count="184">
    <mergeCell ref="A96:E96"/>
    <mergeCell ref="F96:H96"/>
    <mergeCell ref="A97:E97"/>
    <mergeCell ref="F97:H97"/>
    <mergeCell ref="A104:H104"/>
    <mergeCell ref="A105:H105"/>
    <mergeCell ref="A98:E98"/>
    <mergeCell ref="F98:H98"/>
    <mergeCell ref="A99:F99"/>
    <mergeCell ref="G99:H99"/>
    <mergeCell ref="A100:F100"/>
    <mergeCell ref="G100:H100"/>
    <mergeCell ref="A101:H101"/>
    <mergeCell ref="A102:H102"/>
    <mergeCell ref="A103:H103"/>
    <mergeCell ref="F78:H78"/>
    <mergeCell ref="A79:E79"/>
    <mergeCell ref="F79:H79"/>
    <mergeCell ref="A82:H82"/>
    <mergeCell ref="A90:E93"/>
    <mergeCell ref="F90:H93"/>
    <mergeCell ref="A94:H94"/>
    <mergeCell ref="A95:E95"/>
    <mergeCell ref="F95:H95"/>
    <mergeCell ref="A59:H59"/>
    <mergeCell ref="A60:E60"/>
    <mergeCell ref="F60:H60"/>
    <mergeCell ref="A61:E61"/>
    <mergeCell ref="A56:E56"/>
    <mergeCell ref="F56:G56"/>
    <mergeCell ref="A57:E57"/>
    <mergeCell ref="F57:G57"/>
    <mergeCell ref="A58:E58"/>
    <mergeCell ref="F58:G58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F72:G72"/>
    <mergeCell ref="A73:C73"/>
    <mergeCell ref="D73:E73"/>
    <mergeCell ref="F73:G73"/>
    <mergeCell ref="A89:H89"/>
    <mergeCell ref="A80:E80"/>
    <mergeCell ref="F80:H80"/>
    <mergeCell ref="A81:E81"/>
    <mergeCell ref="F81:H81"/>
    <mergeCell ref="A83:H83"/>
    <mergeCell ref="A84:H84"/>
    <mergeCell ref="A85:E85"/>
    <mergeCell ref="F85:H85"/>
    <mergeCell ref="A86:E86"/>
    <mergeCell ref="F86:H86"/>
    <mergeCell ref="A87:E87"/>
    <mergeCell ref="F87:H87"/>
    <mergeCell ref="A88:E88"/>
    <mergeCell ref="F88:H88"/>
    <mergeCell ref="A76:C76"/>
    <mergeCell ref="D76:E76"/>
    <mergeCell ref="F76:G76"/>
    <mergeCell ref="A77:H77"/>
    <mergeCell ref="A78:E78"/>
    <mergeCell ref="A74:C74"/>
    <mergeCell ref="D74:E74"/>
    <mergeCell ref="F74:G74"/>
    <mergeCell ref="A75:C75"/>
    <mergeCell ref="D75:E75"/>
    <mergeCell ref="F75:G75"/>
    <mergeCell ref="A68:H68"/>
    <mergeCell ref="A65:E65"/>
    <mergeCell ref="A66:E66"/>
    <mergeCell ref="F65:G65"/>
    <mergeCell ref="F66:G66"/>
    <mergeCell ref="A67:E67"/>
    <mergeCell ref="F67:G67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A63:E63"/>
    <mergeCell ref="A64:E64"/>
    <mergeCell ref="F61:G61"/>
    <mergeCell ref="A62:E62"/>
    <mergeCell ref="F62:G62"/>
    <mergeCell ref="F63:G63"/>
    <mergeCell ref="F64:G64"/>
    <mergeCell ref="A38:B38"/>
    <mergeCell ref="F49:G49"/>
    <mergeCell ref="A49:B49"/>
    <mergeCell ref="A50:H50"/>
    <mergeCell ref="A47:B47"/>
    <mergeCell ref="A48:B48"/>
    <mergeCell ref="A51:E51"/>
    <mergeCell ref="F48:G48"/>
    <mergeCell ref="F47:G47"/>
    <mergeCell ref="F46:G46"/>
    <mergeCell ref="A46:B46"/>
    <mergeCell ref="A39:B39"/>
    <mergeCell ref="A40:B40"/>
    <mergeCell ref="A43:H43"/>
    <mergeCell ref="A45:B45"/>
    <mergeCell ref="A41:B41"/>
    <mergeCell ref="F45:G45"/>
    <mergeCell ref="A42:H42"/>
    <mergeCell ref="A44:E44"/>
    <mergeCell ref="F44:G44"/>
    <mergeCell ref="F38:H38"/>
    <mergeCell ref="F39:H39"/>
    <mergeCell ref="F40:H40"/>
    <mergeCell ref="A18:C18"/>
    <mergeCell ref="D18:E18"/>
    <mergeCell ref="F18:G18"/>
    <mergeCell ref="A20:C20"/>
    <mergeCell ref="D20:E20"/>
    <mergeCell ref="F20:G20"/>
    <mergeCell ref="A21:C21"/>
    <mergeCell ref="D21:E21"/>
    <mergeCell ref="F21:G21"/>
    <mergeCell ref="A19:C19"/>
    <mergeCell ref="F41:H41"/>
    <mergeCell ref="A27:B27"/>
    <mergeCell ref="A28:B28"/>
    <mergeCell ref="A30:B30"/>
    <mergeCell ref="A29:B29"/>
    <mergeCell ref="A31:H31"/>
    <mergeCell ref="A32:H32"/>
    <mergeCell ref="A26:B26"/>
    <mergeCell ref="F26:H26"/>
    <mergeCell ref="F27:H27"/>
    <mergeCell ref="F28:H28"/>
    <mergeCell ref="F29:H29"/>
    <mergeCell ref="F30:H30"/>
    <mergeCell ref="A8:H8"/>
    <mergeCell ref="A9:H9"/>
    <mergeCell ref="A12:H12"/>
    <mergeCell ref="A13:H13"/>
    <mergeCell ref="F14:G14"/>
    <mergeCell ref="A14:C14"/>
    <mergeCell ref="D14:E14"/>
    <mergeCell ref="D19:E19"/>
    <mergeCell ref="F19:G19"/>
    <mergeCell ref="A10:H10"/>
    <mergeCell ref="A11:H11"/>
    <mergeCell ref="A17:C17"/>
    <mergeCell ref="D17:E17"/>
    <mergeCell ref="F17:G17"/>
    <mergeCell ref="A16:C16"/>
    <mergeCell ref="D16:E16"/>
    <mergeCell ref="F16:G16"/>
    <mergeCell ref="F34:H34"/>
    <mergeCell ref="F35:H35"/>
    <mergeCell ref="F36:H36"/>
    <mergeCell ref="F37:H37"/>
    <mergeCell ref="A33:H33"/>
    <mergeCell ref="A34:E34"/>
    <mergeCell ref="A35:B35"/>
    <mergeCell ref="A36:B36"/>
    <mergeCell ref="A37:B37"/>
    <mergeCell ref="A1:D5"/>
    <mergeCell ref="E1:H5"/>
    <mergeCell ref="A6:H6"/>
    <mergeCell ref="A7:H7"/>
    <mergeCell ref="A15:C15"/>
    <mergeCell ref="D15:E15"/>
    <mergeCell ref="F23:H23"/>
    <mergeCell ref="F24:H24"/>
    <mergeCell ref="F25:H25"/>
    <mergeCell ref="A25:B25"/>
    <mergeCell ref="A22:H22"/>
    <mergeCell ref="A23:E23"/>
    <mergeCell ref="F15:G15"/>
    <mergeCell ref="A24:B24"/>
  </mergeCells>
  <phoneticPr fontId="2" type="noConversion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G25" sqref="G25"/>
    </sheetView>
  </sheetViews>
  <sheetFormatPr defaultRowHeight="12.75" x14ac:dyDescent="0.2"/>
  <cols>
    <col min="1" max="1" width="5.85546875" customWidth="1"/>
    <col min="2" max="2" width="1.42578125" customWidth="1"/>
    <col min="3" max="3" width="26.28515625" customWidth="1"/>
    <col min="4" max="4" width="3.140625" customWidth="1"/>
    <col min="5" max="5" width="8" customWidth="1"/>
    <col min="6" max="6" width="6.85546875" customWidth="1"/>
    <col min="7" max="7" width="25.28515625" customWidth="1"/>
    <col min="8" max="8" width="9.28515625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ht="7.5" customHeight="1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9.75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13.5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22.5" customHeight="1" x14ac:dyDescent="0.2">
      <c r="A7" s="69" t="s">
        <v>22</v>
      </c>
      <c r="B7" s="69"/>
      <c r="C7" s="69"/>
      <c r="D7" s="69"/>
      <c r="E7" s="69"/>
      <c r="F7" s="69"/>
      <c r="G7" s="69"/>
      <c r="H7" s="69"/>
    </row>
    <row r="8" spans="1:8" x14ac:dyDescent="0.2">
      <c r="A8" s="69" t="s">
        <v>137</v>
      </c>
      <c r="B8" s="69"/>
      <c r="C8" s="69"/>
      <c r="D8" s="69"/>
      <c r="E8" s="69"/>
      <c r="F8" s="69"/>
      <c r="G8" s="69"/>
      <c r="H8" s="69"/>
    </row>
    <row r="9" spans="1:8" ht="12.75" customHeight="1" x14ac:dyDescent="0.3">
      <c r="A9" s="66"/>
      <c r="B9" s="66"/>
      <c r="C9" s="66"/>
      <c r="D9" s="66"/>
      <c r="E9" s="66"/>
      <c r="F9" s="66"/>
      <c r="G9" s="66"/>
      <c r="H9" s="66"/>
    </row>
    <row r="10" spans="1:8" ht="17.25" customHeight="1" x14ac:dyDescent="0.25">
      <c r="A10" s="67" t="s">
        <v>138</v>
      </c>
      <c r="B10" s="67"/>
      <c r="C10" s="67"/>
      <c r="D10" s="67"/>
      <c r="E10" s="67"/>
      <c r="F10" s="67"/>
      <c r="G10" s="67"/>
      <c r="H10" s="67"/>
    </row>
    <row r="11" spans="1:8" ht="8.25" customHeight="1" x14ac:dyDescent="0.2">
      <c r="A11" s="68"/>
      <c r="B11" s="68"/>
      <c r="C11" s="68"/>
      <c r="D11" s="68"/>
      <c r="E11" s="68"/>
      <c r="F11" s="68"/>
      <c r="G11" s="68"/>
      <c r="H11" s="68"/>
    </row>
    <row r="12" spans="1:8" s="1" customFormat="1" ht="15" customHeight="1" x14ac:dyDescent="0.2">
      <c r="A12" s="101" t="s">
        <v>61</v>
      </c>
      <c r="B12" s="101"/>
      <c r="C12" s="101"/>
      <c r="D12" s="101"/>
      <c r="E12" s="101"/>
      <c r="F12" s="101"/>
      <c r="G12" s="101"/>
      <c r="H12" s="101"/>
    </row>
    <row r="13" spans="1:8" s="1" customFormat="1" ht="36.75" customHeight="1" x14ac:dyDescent="0.2">
      <c r="A13" s="101" t="s">
        <v>10</v>
      </c>
      <c r="B13" s="101"/>
      <c r="C13" s="101"/>
      <c r="D13" s="101" t="s">
        <v>11</v>
      </c>
      <c r="E13" s="101"/>
      <c r="F13" s="101" t="s">
        <v>12</v>
      </c>
      <c r="G13" s="101"/>
      <c r="H13" s="42" t="s">
        <v>15</v>
      </c>
    </row>
    <row r="14" spans="1:8" s="1" customFormat="1" ht="12.75" customHeight="1" x14ac:dyDescent="0.2">
      <c r="A14" s="61" t="s">
        <v>13</v>
      </c>
      <c r="B14" s="61"/>
      <c r="C14" s="61"/>
      <c r="D14" s="62" t="s">
        <v>4</v>
      </c>
      <c r="E14" s="62"/>
      <c r="F14" s="62">
        <v>1</v>
      </c>
      <c r="G14" s="62"/>
      <c r="H14" s="22">
        <v>10000</v>
      </c>
    </row>
    <row r="15" spans="1:8" s="1" customFormat="1" ht="12.75" customHeight="1" x14ac:dyDescent="0.2">
      <c r="A15" s="61" t="s">
        <v>5</v>
      </c>
      <c r="B15" s="61"/>
      <c r="C15" s="61"/>
      <c r="D15" s="62" t="s">
        <v>4</v>
      </c>
      <c r="E15" s="62"/>
      <c r="F15" s="62">
        <v>1</v>
      </c>
      <c r="G15" s="62"/>
      <c r="H15" s="22">
        <v>10000</v>
      </c>
    </row>
    <row r="16" spans="1:8" s="1" customFormat="1" ht="12.75" customHeight="1" x14ac:dyDescent="0.2">
      <c r="A16" s="61" t="s">
        <v>6</v>
      </c>
      <c r="B16" s="61"/>
      <c r="C16" s="61"/>
      <c r="D16" s="62" t="s">
        <v>4</v>
      </c>
      <c r="E16" s="62"/>
      <c r="F16" s="62">
        <v>1</v>
      </c>
      <c r="G16" s="62"/>
      <c r="H16" s="22">
        <v>10000</v>
      </c>
    </row>
    <row r="17" spans="1:8" s="1" customFormat="1" ht="12.75" customHeight="1" x14ac:dyDescent="0.2">
      <c r="A17" s="61" t="s">
        <v>7</v>
      </c>
      <c r="B17" s="61"/>
      <c r="C17" s="61"/>
      <c r="D17" s="62" t="s">
        <v>4</v>
      </c>
      <c r="E17" s="62"/>
      <c r="F17" s="62">
        <v>1</v>
      </c>
      <c r="G17" s="62"/>
      <c r="H17" s="22">
        <v>10000</v>
      </c>
    </row>
    <row r="18" spans="1:8" s="1" customFormat="1" ht="12.75" customHeight="1" x14ac:dyDescent="0.2">
      <c r="A18" s="61" t="s">
        <v>8</v>
      </c>
      <c r="B18" s="61"/>
      <c r="C18" s="61"/>
      <c r="D18" s="62" t="s">
        <v>4</v>
      </c>
      <c r="E18" s="62"/>
      <c r="F18" s="62">
        <v>1</v>
      </c>
      <c r="G18" s="62"/>
      <c r="H18" s="22">
        <v>10000</v>
      </c>
    </row>
    <row r="19" spans="1:8" s="1" customFormat="1" ht="12.75" customHeight="1" x14ac:dyDescent="0.2">
      <c r="A19" s="61" t="s">
        <v>9</v>
      </c>
      <c r="B19" s="61"/>
      <c r="C19" s="61"/>
      <c r="D19" s="62" t="s">
        <v>4</v>
      </c>
      <c r="E19" s="62"/>
      <c r="F19" s="62">
        <v>2</v>
      </c>
      <c r="G19" s="62"/>
      <c r="H19" s="22">
        <v>15000</v>
      </c>
    </row>
    <row r="20" spans="1:8" s="1" customFormat="1" ht="25.5" customHeight="1" x14ac:dyDescent="0.2">
      <c r="A20" s="61" t="s">
        <v>52</v>
      </c>
      <c r="B20" s="61"/>
      <c r="C20" s="61"/>
      <c r="D20" s="62" t="s">
        <v>4</v>
      </c>
      <c r="E20" s="62"/>
      <c r="F20" s="62">
        <v>2</v>
      </c>
      <c r="G20" s="62"/>
      <c r="H20" s="56" t="s">
        <v>154</v>
      </c>
    </row>
    <row r="21" spans="1:8" s="1" customFormat="1" ht="13.5" customHeight="1" x14ac:dyDescent="0.2">
      <c r="A21" s="101" t="s">
        <v>60</v>
      </c>
      <c r="B21" s="101"/>
      <c r="C21" s="101"/>
      <c r="D21" s="101"/>
      <c r="E21" s="101"/>
      <c r="F21" s="101"/>
      <c r="G21" s="101"/>
      <c r="H21" s="101"/>
    </row>
    <row r="22" spans="1:8" s="1" customFormat="1" ht="36.75" customHeight="1" x14ac:dyDescent="0.2">
      <c r="A22" s="101" t="s">
        <v>3</v>
      </c>
      <c r="B22" s="101"/>
      <c r="C22" s="101"/>
      <c r="D22" s="101"/>
      <c r="E22" s="101"/>
      <c r="F22" s="101" t="s">
        <v>1</v>
      </c>
      <c r="G22" s="101"/>
      <c r="H22" s="101"/>
    </row>
    <row r="23" spans="1:8" s="1" customFormat="1" x14ac:dyDescent="0.2">
      <c r="A23" s="62"/>
      <c r="B23" s="62"/>
      <c r="C23" s="23"/>
      <c r="D23" s="56" t="s">
        <v>2</v>
      </c>
      <c r="E23" s="22">
        <v>100</v>
      </c>
      <c r="F23" s="63">
        <v>18000</v>
      </c>
      <c r="G23" s="63"/>
      <c r="H23" s="63"/>
    </row>
    <row r="24" spans="1:8" s="1" customFormat="1" ht="24" x14ac:dyDescent="0.2">
      <c r="A24" s="60" t="s">
        <v>0</v>
      </c>
      <c r="B24" s="60"/>
      <c r="C24" s="45">
        <f>E23</f>
        <v>100</v>
      </c>
      <c r="D24" s="56" t="s">
        <v>2</v>
      </c>
      <c r="E24" s="22">
        <v>200</v>
      </c>
      <c r="F24" s="22">
        <v>18000</v>
      </c>
      <c r="G24" s="22" t="str">
        <f>CONCATENATE("тенге, + площадь свыше ",E23," кв.м. х на")</f>
        <v>тенге, + площадь свыше 100 кв.м. х на</v>
      </c>
      <c r="H24" s="22">
        <v>70</v>
      </c>
    </row>
    <row r="25" spans="1:8" s="1" customFormat="1" ht="24" x14ac:dyDescent="0.2">
      <c r="A25" s="60" t="s">
        <v>0</v>
      </c>
      <c r="B25" s="60"/>
      <c r="C25" s="45">
        <f>E24</f>
        <v>200</v>
      </c>
      <c r="D25" s="56" t="s">
        <v>2</v>
      </c>
      <c r="E25" s="22">
        <v>500</v>
      </c>
      <c r="F25" s="22">
        <f>F24+(E24-E23)*H24</f>
        <v>25000</v>
      </c>
      <c r="G25" s="22" t="str">
        <f>CONCATENATE("тенге, + площадь свыше ",E24," кв.м.х на")</f>
        <v>тенге, + площадь свыше 200 кв.м.х на</v>
      </c>
      <c r="H25" s="22">
        <v>40</v>
      </c>
    </row>
    <row r="26" spans="1:8" s="1" customFormat="1" ht="24" x14ac:dyDescent="0.2">
      <c r="A26" s="60" t="s">
        <v>0</v>
      </c>
      <c r="B26" s="60"/>
      <c r="C26" s="45">
        <f>E25</f>
        <v>500</v>
      </c>
      <c r="D26" s="56" t="s">
        <v>2</v>
      </c>
      <c r="E26" s="22">
        <v>1000</v>
      </c>
      <c r="F26" s="22">
        <f>F25+(E25-E24)*H25</f>
        <v>37000</v>
      </c>
      <c r="G26" s="22" t="str">
        <f>CONCATENATE("тенге, + площадь свыше ",E25," кв.м. х на")</f>
        <v>тенге, + площадь свыше 500 кв.м. х на</v>
      </c>
      <c r="H26" s="22">
        <v>20</v>
      </c>
    </row>
    <row r="27" spans="1:8" s="1" customFormat="1" ht="14.25" customHeight="1" x14ac:dyDescent="0.2">
      <c r="A27" s="60" t="s">
        <v>0</v>
      </c>
      <c r="B27" s="60"/>
      <c r="C27" s="45">
        <f>E26</f>
        <v>1000</v>
      </c>
      <c r="D27" s="56" t="s">
        <v>2</v>
      </c>
      <c r="E27" s="22">
        <v>2000</v>
      </c>
      <c r="F27" s="22">
        <f>F26+(E26-E25)*H26</f>
        <v>47000</v>
      </c>
      <c r="G27" s="22" t="str">
        <f>CONCATENATE("тенге, + площадь свыше ",E26," кв.м. х на")</f>
        <v>тенге, + площадь свыше 1000 кв.м. х на</v>
      </c>
      <c r="H27" s="22">
        <v>10</v>
      </c>
    </row>
    <row r="28" spans="1:8" s="1" customFormat="1" ht="14.25" customHeight="1" x14ac:dyDescent="0.2">
      <c r="A28" s="60" t="s">
        <v>0</v>
      </c>
      <c r="B28" s="60"/>
      <c r="C28" s="45">
        <f>E27</f>
        <v>2000</v>
      </c>
      <c r="D28" s="56" t="s">
        <v>2</v>
      </c>
      <c r="E28" s="22">
        <v>5000</v>
      </c>
      <c r="F28" s="22">
        <f>F27+(E27-E26)*H27</f>
        <v>57000</v>
      </c>
      <c r="G28" s="22" t="str">
        <f>CONCATENATE("тенге, + площадь свыше ",E27," кв.м. х на")</f>
        <v>тенге, + площадь свыше 2000 кв.м. х на</v>
      </c>
      <c r="H28" s="22">
        <v>5</v>
      </c>
    </row>
    <row r="29" spans="1:8" s="1" customFormat="1" ht="14.25" customHeight="1" x14ac:dyDescent="0.2">
      <c r="A29" s="60" t="s">
        <v>0</v>
      </c>
      <c r="B29" s="60"/>
      <c r="C29" s="22"/>
      <c r="D29" s="56"/>
      <c r="E29" s="22">
        <v>5000</v>
      </c>
      <c r="F29" s="22">
        <f>F28+(E28-E27)*H28</f>
        <v>72000</v>
      </c>
      <c r="G29" s="22" t="str">
        <f>CONCATENATE("тенге, + площадь свыше ",E28," кв.м. х на")</f>
        <v>тенге, + площадь свыше 5000 кв.м. х на</v>
      </c>
      <c r="H29" s="22">
        <v>3</v>
      </c>
    </row>
    <row r="30" spans="1:8" s="1" customFormat="1" ht="22.5" customHeight="1" x14ac:dyDescent="0.2">
      <c r="A30" s="61" t="s">
        <v>14</v>
      </c>
      <c r="B30" s="61"/>
      <c r="C30" s="61"/>
      <c r="D30" s="61"/>
      <c r="E30" s="61"/>
      <c r="F30" s="61"/>
      <c r="G30" s="61"/>
      <c r="H30" s="61"/>
    </row>
    <row r="31" spans="1:8" s="1" customFormat="1" ht="18" customHeight="1" x14ac:dyDescent="0.2">
      <c r="A31" s="61" t="s">
        <v>78</v>
      </c>
      <c r="B31" s="61"/>
      <c r="C31" s="61"/>
      <c r="D31" s="61"/>
      <c r="E31" s="61"/>
      <c r="F31" s="61"/>
      <c r="G31" s="61"/>
      <c r="H31" s="61"/>
    </row>
    <row r="32" spans="1:8" s="1" customFormat="1" ht="15" customHeight="1" x14ac:dyDescent="0.2">
      <c r="A32" s="101" t="s">
        <v>59</v>
      </c>
      <c r="B32" s="101"/>
      <c r="C32" s="101"/>
      <c r="D32" s="101"/>
      <c r="E32" s="101"/>
      <c r="F32" s="101"/>
      <c r="G32" s="101"/>
      <c r="H32" s="101"/>
    </row>
    <row r="33" spans="1:8" s="1" customFormat="1" ht="14.25" customHeight="1" x14ac:dyDescent="0.2">
      <c r="A33" s="101" t="s">
        <v>21</v>
      </c>
      <c r="B33" s="101"/>
      <c r="C33" s="101"/>
      <c r="D33" s="101"/>
      <c r="E33" s="101"/>
      <c r="F33" s="101" t="s">
        <v>15</v>
      </c>
      <c r="G33" s="101"/>
      <c r="H33" s="101"/>
    </row>
    <row r="34" spans="1:8" s="1" customFormat="1" ht="13.5" customHeight="1" x14ac:dyDescent="0.2">
      <c r="A34" s="62"/>
      <c r="B34" s="62"/>
      <c r="C34" s="23"/>
      <c r="D34" s="56" t="s">
        <v>2</v>
      </c>
      <c r="E34" s="22">
        <v>1000</v>
      </c>
      <c r="F34" s="63">
        <v>10000</v>
      </c>
      <c r="G34" s="63"/>
      <c r="H34" s="63"/>
    </row>
    <row r="35" spans="1:8" s="1" customFormat="1" ht="24" x14ac:dyDescent="0.2">
      <c r="A35" s="60" t="s">
        <v>0</v>
      </c>
      <c r="B35" s="60"/>
      <c r="C35" s="45">
        <f>E34</f>
        <v>1000</v>
      </c>
      <c r="D35" s="56" t="s">
        <v>2</v>
      </c>
      <c r="E35" s="22">
        <v>2000</v>
      </c>
      <c r="F35" s="22">
        <f>F34</f>
        <v>10000</v>
      </c>
      <c r="G35" s="22" t="str">
        <f t="shared" ref="G35:G40" si="0">CONCATENATE("тенге, + площадь более ",E34," кв.м. х на")</f>
        <v>тенге, + площадь более 1000 кв.м. х на</v>
      </c>
      <c r="H35" s="46">
        <v>3</v>
      </c>
    </row>
    <row r="36" spans="1:8" s="1" customFormat="1" ht="24" x14ac:dyDescent="0.2">
      <c r="A36" s="60" t="s">
        <v>0</v>
      </c>
      <c r="B36" s="60"/>
      <c r="C36" s="45">
        <f>E35</f>
        <v>2000</v>
      </c>
      <c r="D36" s="56" t="s">
        <v>2</v>
      </c>
      <c r="E36" s="22">
        <v>5000</v>
      </c>
      <c r="F36" s="22">
        <f>F35+(E35-E34)*H35</f>
        <v>13000</v>
      </c>
      <c r="G36" s="22" t="str">
        <f t="shared" si="0"/>
        <v>тенге, + площадь более 2000 кв.м. х на</v>
      </c>
      <c r="H36" s="46">
        <v>1.5</v>
      </c>
    </row>
    <row r="37" spans="1:8" s="1" customFormat="1" ht="24" x14ac:dyDescent="0.2">
      <c r="A37" s="60" t="s">
        <v>0</v>
      </c>
      <c r="B37" s="60"/>
      <c r="C37" s="45">
        <f>E36</f>
        <v>5000</v>
      </c>
      <c r="D37" s="56" t="s">
        <v>2</v>
      </c>
      <c r="E37" s="22">
        <v>10000</v>
      </c>
      <c r="F37" s="22">
        <f>F36+(E36-E35)*H36</f>
        <v>17500</v>
      </c>
      <c r="G37" s="22" t="str">
        <f t="shared" si="0"/>
        <v>тенге, + площадь более 5000 кв.м. х на</v>
      </c>
      <c r="H37" s="46">
        <v>0.75</v>
      </c>
    </row>
    <row r="38" spans="1:8" s="1" customFormat="1" ht="15.75" customHeight="1" x14ac:dyDescent="0.2">
      <c r="A38" s="60" t="s">
        <v>0</v>
      </c>
      <c r="B38" s="60"/>
      <c r="C38" s="45">
        <f>E37</f>
        <v>10000</v>
      </c>
      <c r="D38" s="56" t="s">
        <v>2</v>
      </c>
      <c r="E38" s="22">
        <v>20000</v>
      </c>
      <c r="F38" s="22">
        <f>F37+(E37-E36)*H37</f>
        <v>21250</v>
      </c>
      <c r="G38" s="22" t="str">
        <f t="shared" si="0"/>
        <v>тенге, + площадь более 10000 кв.м. х на</v>
      </c>
      <c r="H38" s="46">
        <v>0.35</v>
      </c>
    </row>
    <row r="39" spans="1:8" s="1" customFormat="1" ht="13.5" customHeight="1" x14ac:dyDescent="0.2">
      <c r="A39" s="60" t="s">
        <v>0</v>
      </c>
      <c r="B39" s="60"/>
      <c r="C39" s="45">
        <f>E38</f>
        <v>20000</v>
      </c>
      <c r="D39" s="56" t="s">
        <v>2</v>
      </c>
      <c r="E39" s="22">
        <v>50000</v>
      </c>
      <c r="F39" s="22">
        <f>F38+(E38-E37)*H38</f>
        <v>24750</v>
      </c>
      <c r="G39" s="22" t="str">
        <f t="shared" si="0"/>
        <v>тенге, + площадь более 20000 кв.м. х на</v>
      </c>
      <c r="H39" s="46">
        <v>0.2</v>
      </c>
    </row>
    <row r="40" spans="1:8" s="1" customFormat="1" ht="15.75" customHeight="1" x14ac:dyDescent="0.2">
      <c r="A40" s="60" t="s">
        <v>0</v>
      </c>
      <c r="B40" s="60"/>
      <c r="C40" s="22"/>
      <c r="D40" s="56"/>
      <c r="E40" s="22">
        <v>50000</v>
      </c>
      <c r="F40" s="22">
        <f>F39+(E39-E38)*H39</f>
        <v>30750</v>
      </c>
      <c r="G40" s="22" t="str">
        <f t="shared" si="0"/>
        <v>тенге, + площадь более 50000 кв.м. х на</v>
      </c>
      <c r="H40" s="46">
        <v>0.1</v>
      </c>
    </row>
    <row r="41" spans="1:8" s="1" customFormat="1" ht="18" customHeight="1" x14ac:dyDescent="0.2">
      <c r="A41" s="61" t="s">
        <v>55</v>
      </c>
      <c r="B41" s="61"/>
      <c r="C41" s="61"/>
      <c r="D41" s="61"/>
      <c r="E41" s="61"/>
      <c r="F41" s="61"/>
      <c r="G41" s="61"/>
      <c r="H41" s="61"/>
    </row>
    <row r="42" spans="1:8" s="1" customFormat="1" ht="16.5" customHeight="1" x14ac:dyDescent="0.2">
      <c r="A42" s="101" t="s">
        <v>58</v>
      </c>
      <c r="B42" s="101"/>
      <c r="C42" s="101"/>
      <c r="D42" s="101"/>
      <c r="E42" s="101"/>
      <c r="F42" s="101"/>
      <c r="G42" s="101"/>
      <c r="H42" s="101"/>
    </row>
    <row r="43" spans="1:8" s="1" customFormat="1" ht="41.25" customHeight="1" x14ac:dyDescent="0.2">
      <c r="A43" s="101" t="s">
        <v>67</v>
      </c>
      <c r="B43" s="101"/>
      <c r="C43" s="101"/>
      <c r="D43" s="101"/>
      <c r="E43" s="101"/>
      <c r="F43" s="101" t="s">
        <v>12</v>
      </c>
      <c r="G43" s="101"/>
      <c r="H43" s="55" t="s">
        <v>15</v>
      </c>
    </row>
    <row r="44" spans="1:8" s="1" customFormat="1" ht="12.75" customHeight="1" x14ac:dyDescent="0.2">
      <c r="A44" s="60"/>
      <c r="B44" s="60"/>
      <c r="C44" s="47"/>
      <c r="D44" s="56" t="s">
        <v>2</v>
      </c>
      <c r="E44" s="47">
        <v>1</v>
      </c>
      <c r="F44" s="62">
        <v>3</v>
      </c>
      <c r="G44" s="62"/>
      <c r="H44" s="22">
        <v>20000</v>
      </c>
    </row>
    <row r="45" spans="1:8" s="1" customFormat="1" x14ac:dyDescent="0.2">
      <c r="A45" s="60" t="s">
        <v>26</v>
      </c>
      <c r="B45" s="60"/>
      <c r="C45" s="47">
        <v>1</v>
      </c>
      <c r="D45" s="56" t="s">
        <v>2</v>
      </c>
      <c r="E45" s="47">
        <v>10</v>
      </c>
      <c r="F45" s="62">
        <v>3</v>
      </c>
      <c r="G45" s="62"/>
      <c r="H45" s="22">
        <v>20000</v>
      </c>
    </row>
    <row r="46" spans="1:8" s="1" customFormat="1" ht="12.75" customHeight="1" x14ac:dyDescent="0.2">
      <c r="A46" s="60" t="s">
        <v>26</v>
      </c>
      <c r="B46" s="60"/>
      <c r="C46" s="47">
        <v>10</v>
      </c>
      <c r="D46" s="56" t="s">
        <v>2</v>
      </c>
      <c r="E46" s="47">
        <v>100</v>
      </c>
      <c r="F46" s="62">
        <v>3</v>
      </c>
      <c r="G46" s="62"/>
      <c r="H46" s="22">
        <v>30000</v>
      </c>
    </row>
    <row r="47" spans="1:8" s="1" customFormat="1" ht="12.75" customHeight="1" x14ac:dyDescent="0.2">
      <c r="A47" s="60" t="s">
        <v>26</v>
      </c>
      <c r="B47" s="60"/>
      <c r="C47" s="47">
        <v>100</v>
      </c>
      <c r="D47" s="56" t="s">
        <v>2</v>
      </c>
      <c r="E47" s="47">
        <v>1000</v>
      </c>
      <c r="F47" s="62">
        <v>3</v>
      </c>
      <c r="G47" s="62"/>
      <c r="H47" s="22">
        <v>40000</v>
      </c>
    </row>
    <row r="48" spans="1:8" s="1" customFormat="1" x14ac:dyDescent="0.2">
      <c r="A48" s="60" t="s">
        <v>0</v>
      </c>
      <c r="B48" s="60"/>
      <c r="C48" s="47"/>
      <c r="D48" s="56"/>
      <c r="E48" s="47">
        <v>1000</v>
      </c>
      <c r="F48" s="62">
        <v>3</v>
      </c>
      <c r="G48" s="62"/>
      <c r="H48" s="22">
        <v>50000</v>
      </c>
    </row>
    <row r="49" spans="1:8" s="1" customFormat="1" ht="12.75" customHeight="1" x14ac:dyDescent="0.2">
      <c r="A49" s="101" t="s">
        <v>57</v>
      </c>
      <c r="B49" s="101"/>
      <c r="C49" s="101"/>
      <c r="D49" s="101"/>
      <c r="E49" s="101"/>
      <c r="F49" s="101"/>
      <c r="G49" s="101"/>
      <c r="H49" s="101"/>
    </row>
    <row r="50" spans="1:8" s="1" customFormat="1" ht="15" customHeight="1" x14ac:dyDescent="0.2">
      <c r="A50" s="101" t="s">
        <v>10</v>
      </c>
      <c r="B50" s="101"/>
      <c r="C50" s="101"/>
      <c r="D50" s="101"/>
      <c r="E50" s="101"/>
      <c r="F50" s="101" t="s">
        <v>15</v>
      </c>
      <c r="G50" s="101"/>
      <c r="H50" s="101"/>
    </row>
    <row r="51" spans="1:8" s="1" customFormat="1" ht="12.75" customHeight="1" x14ac:dyDescent="0.2">
      <c r="A51" s="61" t="s">
        <v>65</v>
      </c>
      <c r="B51" s="61"/>
      <c r="C51" s="61"/>
      <c r="D51" s="51" t="s">
        <v>2</v>
      </c>
      <c r="E51" s="51" t="s">
        <v>139</v>
      </c>
      <c r="F51" s="63">
        <v>25000</v>
      </c>
      <c r="G51" s="63"/>
      <c r="H51" s="63"/>
    </row>
    <row r="52" spans="1:8" s="1" customFormat="1" ht="12.75" customHeight="1" x14ac:dyDescent="0.2">
      <c r="A52" s="40" t="s">
        <v>140</v>
      </c>
      <c r="B52" s="23"/>
      <c r="C52" s="23"/>
      <c r="D52" s="23"/>
      <c r="E52" s="51" t="s">
        <v>139</v>
      </c>
      <c r="F52" s="50">
        <v>25000</v>
      </c>
      <c r="G52" s="23" t="s">
        <v>141</v>
      </c>
      <c r="H52" s="23"/>
    </row>
    <row r="53" spans="1:8" s="1" customFormat="1" x14ac:dyDescent="0.2">
      <c r="A53" s="40" t="s">
        <v>66</v>
      </c>
      <c r="B53" s="51"/>
      <c r="C53" s="51"/>
      <c r="D53" s="51" t="s">
        <v>2</v>
      </c>
      <c r="E53" s="51" t="s">
        <v>142</v>
      </c>
      <c r="F53" s="63">
        <v>25000</v>
      </c>
      <c r="G53" s="63"/>
      <c r="H53" s="63"/>
    </row>
    <row r="54" spans="1:8" s="1" customFormat="1" ht="12.75" customHeight="1" x14ac:dyDescent="0.2">
      <c r="A54" s="40" t="s">
        <v>140</v>
      </c>
      <c r="B54" s="51"/>
      <c r="C54" s="51"/>
      <c r="D54" s="51"/>
      <c r="E54" s="51" t="s">
        <v>142</v>
      </c>
      <c r="F54" s="50">
        <v>25000</v>
      </c>
      <c r="G54" s="23" t="s">
        <v>143</v>
      </c>
      <c r="H54" s="23"/>
    </row>
    <row r="55" spans="1:8" s="1" customFormat="1" ht="24" x14ac:dyDescent="0.2">
      <c r="A55" s="40" t="s">
        <v>144</v>
      </c>
      <c r="B55" s="51"/>
      <c r="C55" s="51"/>
      <c r="D55" s="51" t="s">
        <v>2</v>
      </c>
      <c r="E55" s="51" t="s">
        <v>145</v>
      </c>
      <c r="F55" s="63">
        <v>25000</v>
      </c>
      <c r="G55" s="63"/>
      <c r="H55" s="63"/>
    </row>
    <row r="56" spans="1:8" s="1" customFormat="1" ht="12.75" customHeight="1" x14ac:dyDescent="0.2">
      <c r="A56" s="40" t="s">
        <v>140</v>
      </c>
      <c r="B56" s="51"/>
      <c r="C56" s="51"/>
      <c r="D56" s="51"/>
      <c r="E56" s="51" t="s">
        <v>145</v>
      </c>
      <c r="F56" s="50">
        <v>25000</v>
      </c>
      <c r="G56" s="23" t="s">
        <v>146</v>
      </c>
      <c r="H56" s="23"/>
    </row>
    <row r="57" spans="1:8" s="1" customFormat="1" x14ac:dyDescent="0.2">
      <c r="A57" s="40" t="s">
        <v>147</v>
      </c>
      <c r="B57" s="51"/>
      <c r="C57" s="51"/>
      <c r="D57" s="51"/>
      <c r="E57" s="51"/>
      <c r="F57" s="63">
        <v>10000</v>
      </c>
      <c r="G57" s="63"/>
      <c r="H57" s="63"/>
    </row>
    <row r="58" spans="1:8" s="1" customFormat="1" x14ac:dyDescent="0.2">
      <c r="A58" s="41" t="s">
        <v>148</v>
      </c>
      <c r="B58" s="51"/>
      <c r="C58" s="51"/>
      <c r="D58" s="51"/>
      <c r="E58" s="51"/>
      <c r="F58" s="63">
        <v>10000</v>
      </c>
      <c r="G58" s="63"/>
      <c r="H58" s="63"/>
    </row>
    <row r="59" spans="1:8" s="1" customFormat="1" ht="12.75" customHeight="1" x14ac:dyDescent="0.2">
      <c r="A59" s="101" t="s">
        <v>63</v>
      </c>
      <c r="B59" s="101"/>
      <c r="C59" s="101"/>
      <c r="D59" s="101"/>
      <c r="E59" s="101"/>
      <c r="F59" s="101"/>
      <c r="G59" s="101"/>
      <c r="H59" s="101"/>
    </row>
    <row r="60" spans="1:8" s="1" customFormat="1" ht="29.25" customHeight="1" x14ac:dyDescent="0.2">
      <c r="A60" s="101" t="s">
        <v>10</v>
      </c>
      <c r="B60" s="101"/>
      <c r="C60" s="101"/>
      <c r="D60" s="101" t="s">
        <v>56</v>
      </c>
      <c r="E60" s="101"/>
      <c r="F60" s="101" t="s">
        <v>12</v>
      </c>
      <c r="G60" s="101"/>
      <c r="H60" s="42" t="s">
        <v>25</v>
      </c>
    </row>
    <row r="61" spans="1:8" s="1" customFormat="1" ht="12.75" customHeight="1" x14ac:dyDescent="0.2">
      <c r="A61" s="61" t="s">
        <v>16</v>
      </c>
      <c r="B61" s="61"/>
      <c r="C61" s="61"/>
      <c r="D61" s="62" t="s">
        <v>4</v>
      </c>
      <c r="E61" s="62"/>
      <c r="F61" s="62">
        <v>1</v>
      </c>
      <c r="G61" s="62"/>
      <c r="H61" s="22">
        <v>5000</v>
      </c>
    </row>
    <row r="62" spans="1:8" s="1" customFormat="1" ht="12.75" customHeight="1" x14ac:dyDescent="0.2">
      <c r="A62" s="61" t="s">
        <v>17</v>
      </c>
      <c r="B62" s="61"/>
      <c r="C62" s="61"/>
      <c r="D62" s="62" t="s">
        <v>4</v>
      </c>
      <c r="E62" s="62"/>
      <c r="F62" s="62">
        <v>1</v>
      </c>
      <c r="G62" s="62"/>
      <c r="H62" s="22">
        <v>10000</v>
      </c>
    </row>
    <row r="63" spans="1:8" s="1" customFormat="1" ht="12.75" customHeight="1" x14ac:dyDescent="0.2">
      <c r="A63" s="61" t="s">
        <v>149</v>
      </c>
      <c r="B63" s="61"/>
      <c r="C63" s="61"/>
      <c r="D63" s="62" t="s">
        <v>4</v>
      </c>
      <c r="E63" s="62"/>
      <c r="F63" s="78" t="s">
        <v>18</v>
      </c>
      <c r="G63" s="78"/>
      <c r="H63" s="45" t="s">
        <v>150</v>
      </c>
    </row>
    <row r="64" spans="1:8" s="1" customFormat="1" ht="12.75" customHeight="1" x14ac:dyDescent="0.2">
      <c r="A64" s="61" t="s">
        <v>19</v>
      </c>
      <c r="B64" s="61"/>
      <c r="C64" s="61"/>
      <c r="D64" s="62" t="s">
        <v>4</v>
      </c>
      <c r="E64" s="62"/>
      <c r="F64" s="78" t="s">
        <v>20</v>
      </c>
      <c r="G64" s="78"/>
      <c r="H64" s="22">
        <v>10000</v>
      </c>
    </row>
    <row r="65" spans="1:8" s="1" customFormat="1" ht="12.75" customHeight="1" x14ac:dyDescent="0.2">
      <c r="A65" s="61" t="s">
        <v>151</v>
      </c>
      <c r="B65" s="61"/>
      <c r="C65" s="61"/>
      <c r="D65" s="62" t="s">
        <v>4</v>
      </c>
      <c r="E65" s="62"/>
      <c r="F65" s="78" t="s">
        <v>20</v>
      </c>
      <c r="G65" s="78"/>
      <c r="H65" s="23" t="s">
        <v>152</v>
      </c>
    </row>
    <row r="66" spans="1:8" s="1" customFormat="1" ht="12.75" customHeight="1" x14ac:dyDescent="0.2">
      <c r="A66" s="103" t="s">
        <v>69</v>
      </c>
      <c r="B66" s="103"/>
      <c r="C66" s="103"/>
      <c r="D66" s="103"/>
      <c r="E66" s="103"/>
      <c r="F66" s="103"/>
      <c r="G66" s="103"/>
      <c r="H66" s="103"/>
    </row>
    <row r="67" spans="1:8" s="1" customFormat="1" ht="12.75" customHeight="1" x14ac:dyDescent="0.2">
      <c r="A67" s="70" t="s">
        <v>27</v>
      </c>
      <c r="B67" s="70"/>
      <c r="C67" s="70"/>
      <c r="D67" s="70"/>
      <c r="E67" s="70"/>
      <c r="F67" s="70" t="s">
        <v>28</v>
      </c>
      <c r="G67" s="70"/>
      <c r="H67" s="70"/>
    </row>
    <row r="68" spans="1:8" s="1" customFormat="1" ht="12.75" customHeight="1" x14ac:dyDescent="0.2">
      <c r="A68" s="70" t="s">
        <v>29</v>
      </c>
      <c r="B68" s="70"/>
      <c r="C68" s="70"/>
      <c r="D68" s="70"/>
      <c r="E68" s="70"/>
      <c r="F68" s="70" t="s">
        <v>30</v>
      </c>
      <c r="G68" s="70"/>
      <c r="H68" s="70"/>
    </row>
    <row r="69" spans="1:8" s="1" customFormat="1" ht="12.75" customHeight="1" x14ac:dyDescent="0.2">
      <c r="A69" s="70" t="s">
        <v>31</v>
      </c>
      <c r="B69" s="70"/>
      <c r="C69" s="70"/>
      <c r="D69" s="70"/>
      <c r="E69" s="70"/>
      <c r="F69" s="70" t="s">
        <v>32</v>
      </c>
      <c r="G69" s="70"/>
      <c r="H69" s="70"/>
    </row>
    <row r="70" spans="1:8" s="1" customFormat="1" ht="12.75" customHeight="1" x14ac:dyDescent="0.2">
      <c r="A70" s="70" t="s">
        <v>33</v>
      </c>
      <c r="B70" s="70"/>
      <c r="C70" s="70"/>
      <c r="D70" s="70"/>
      <c r="E70" s="70"/>
      <c r="F70" s="70" t="s">
        <v>34</v>
      </c>
      <c r="G70" s="70"/>
      <c r="H70" s="70"/>
    </row>
    <row r="71" spans="1:8" s="1" customFormat="1" ht="12.75" customHeight="1" x14ac:dyDescent="0.2">
      <c r="A71" s="75" t="s">
        <v>35</v>
      </c>
      <c r="B71" s="75"/>
      <c r="C71" s="75"/>
      <c r="D71" s="75"/>
      <c r="E71" s="75"/>
      <c r="F71" s="75"/>
      <c r="G71" s="75"/>
      <c r="H71" s="75"/>
    </row>
    <row r="72" spans="1:8" s="1" customFormat="1" ht="12.75" customHeight="1" x14ac:dyDescent="0.2">
      <c r="A72" s="76" t="s">
        <v>23</v>
      </c>
      <c r="B72" s="76"/>
      <c r="C72" s="76"/>
      <c r="D72" s="76"/>
      <c r="E72" s="76"/>
      <c r="F72" s="76"/>
      <c r="G72" s="76"/>
      <c r="H72" s="76"/>
    </row>
    <row r="73" spans="1:8" s="1" customFormat="1" ht="12.75" customHeight="1" x14ac:dyDescent="0.2">
      <c r="A73" s="103" t="s">
        <v>64</v>
      </c>
      <c r="B73" s="103"/>
      <c r="C73" s="103"/>
      <c r="D73" s="103"/>
      <c r="E73" s="103"/>
      <c r="F73" s="103"/>
      <c r="G73" s="103"/>
      <c r="H73" s="103"/>
    </row>
    <row r="74" spans="1:8" s="1" customFormat="1" ht="12.75" customHeight="1" x14ac:dyDescent="0.2">
      <c r="A74" s="70" t="s">
        <v>36</v>
      </c>
      <c r="B74" s="70"/>
      <c r="C74" s="70"/>
      <c r="D74" s="70"/>
      <c r="E74" s="70"/>
      <c r="F74" s="70" t="s">
        <v>37</v>
      </c>
      <c r="G74" s="70"/>
      <c r="H74" s="70"/>
    </row>
    <row r="75" spans="1:8" s="1" customFormat="1" ht="12.75" customHeight="1" x14ac:dyDescent="0.2">
      <c r="A75" s="70" t="s">
        <v>38</v>
      </c>
      <c r="B75" s="70"/>
      <c r="C75" s="70"/>
      <c r="D75" s="70"/>
      <c r="E75" s="70"/>
      <c r="F75" s="70" t="s">
        <v>28</v>
      </c>
      <c r="G75" s="70"/>
      <c r="H75" s="70"/>
    </row>
    <row r="76" spans="1:8" s="1" customFormat="1" ht="12.75" customHeight="1" x14ac:dyDescent="0.2">
      <c r="A76" s="70" t="s">
        <v>39</v>
      </c>
      <c r="B76" s="70"/>
      <c r="C76" s="70"/>
      <c r="D76" s="70"/>
      <c r="E76" s="70"/>
      <c r="F76" s="70" t="s">
        <v>30</v>
      </c>
      <c r="G76" s="70"/>
      <c r="H76" s="70"/>
    </row>
    <row r="77" spans="1:8" s="1" customFormat="1" ht="12.75" customHeight="1" x14ac:dyDescent="0.2">
      <c r="A77" s="70" t="s">
        <v>40</v>
      </c>
      <c r="B77" s="70"/>
      <c r="C77" s="70"/>
      <c r="D77" s="70"/>
      <c r="E77" s="70"/>
      <c r="F77" s="70" t="s">
        <v>32</v>
      </c>
      <c r="G77" s="70"/>
      <c r="H77" s="70"/>
    </row>
    <row r="78" spans="1:8" s="1" customFormat="1" ht="12.75" customHeight="1" x14ac:dyDescent="0.2">
      <c r="A78" s="103" t="s">
        <v>70</v>
      </c>
      <c r="B78" s="103"/>
      <c r="C78" s="103"/>
      <c r="D78" s="103"/>
      <c r="E78" s="103"/>
      <c r="F78" s="103"/>
      <c r="G78" s="103"/>
      <c r="H78" s="103"/>
    </row>
    <row r="79" spans="1:8" s="1" customFormat="1" ht="12.75" customHeight="1" x14ac:dyDescent="0.2">
      <c r="A79" s="76" t="s">
        <v>41</v>
      </c>
      <c r="B79" s="76"/>
      <c r="C79" s="76"/>
      <c r="D79" s="76"/>
      <c r="E79" s="76"/>
      <c r="F79" s="70" t="s">
        <v>42</v>
      </c>
      <c r="G79" s="70"/>
      <c r="H79" s="70"/>
    </row>
    <row r="80" spans="1:8" s="1" customFormat="1" x14ac:dyDescent="0.2">
      <c r="A80" s="76"/>
      <c r="B80" s="76"/>
      <c r="C80" s="76"/>
      <c r="D80" s="76"/>
      <c r="E80" s="76"/>
      <c r="F80" s="70"/>
      <c r="G80" s="70"/>
      <c r="H80" s="70"/>
    </row>
    <row r="81" spans="1:8" s="1" customFormat="1" ht="12.75" customHeight="1" x14ac:dyDescent="0.2">
      <c r="A81" s="76"/>
      <c r="B81" s="76"/>
      <c r="C81" s="76"/>
      <c r="D81" s="76"/>
      <c r="E81" s="76"/>
      <c r="F81" s="70"/>
      <c r="G81" s="70"/>
      <c r="H81" s="70"/>
    </row>
    <row r="82" spans="1:8" s="1" customFormat="1" ht="12.75" customHeight="1" x14ac:dyDescent="0.2">
      <c r="A82" s="76"/>
      <c r="B82" s="76"/>
      <c r="C82" s="76"/>
      <c r="D82" s="76"/>
      <c r="E82" s="76"/>
      <c r="F82" s="70"/>
      <c r="G82" s="70"/>
      <c r="H82" s="70"/>
    </row>
    <row r="83" spans="1:8" s="1" customFormat="1" ht="12.75" customHeight="1" x14ac:dyDescent="0.2">
      <c r="A83" s="103" t="s">
        <v>68</v>
      </c>
      <c r="B83" s="103"/>
      <c r="C83" s="103"/>
      <c r="D83" s="103"/>
      <c r="E83" s="103"/>
      <c r="F83" s="103"/>
      <c r="G83" s="103"/>
      <c r="H83" s="103"/>
    </row>
    <row r="84" spans="1:8" s="1" customFormat="1" ht="12.75" customHeight="1" x14ac:dyDescent="0.2">
      <c r="A84" s="84" t="s">
        <v>44</v>
      </c>
      <c r="B84" s="84"/>
      <c r="C84" s="84"/>
      <c r="D84" s="84"/>
      <c r="E84" s="84"/>
      <c r="F84" s="70" t="s">
        <v>32</v>
      </c>
      <c r="G84" s="70"/>
      <c r="H84" s="70"/>
    </row>
    <row r="85" spans="1:8" s="1" customFormat="1" ht="12.75" customHeight="1" x14ac:dyDescent="0.2">
      <c r="A85" s="84" t="s">
        <v>45</v>
      </c>
      <c r="B85" s="84"/>
      <c r="C85" s="84"/>
      <c r="D85" s="84"/>
      <c r="E85" s="84"/>
      <c r="F85" s="70" t="s">
        <v>43</v>
      </c>
      <c r="G85" s="70"/>
      <c r="H85" s="70"/>
    </row>
    <row r="86" spans="1:8" s="1" customFormat="1" ht="12.75" customHeight="1" x14ac:dyDescent="0.2">
      <c r="A86" s="84" t="s">
        <v>46</v>
      </c>
      <c r="B86" s="84"/>
      <c r="C86" s="84"/>
      <c r="D86" s="84"/>
      <c r="E86" s="84"/>
      <c r="F86" s="85" t="s">
        <v>47</v>
      </c>
      <c r="G86" s="85"/>
      <c r="H86" s="85"/>
    </row>
    <row r="87" spans="1:8" s="1" customFormat="1" ht="12.75" customHeight="1" x14ac:dyDescent="0.2">
      <c r="A87" s="84" t="s">
        <v>48</v>
      </c>
      <c r="B87" s="84"/>
      <c r="C87" s="84"/>
      <c r="D87" s="84"/>
      <c r="E87" s="84"/>
      <c r="F87" s="70" t="s">
        <v>49</v>
      </c>
      <c r="G87" s="70"/>
      <c r="H87" s="70"/>
    </row>
    <row r="88" spans="1:8" s="1" customFormat="1" ht="12.75" customHeight="1" x14ac:dyDescent="0.2">
      <c r="A88" s="79" t="s">
        <v>73</v>
      </c>
      <c r="B88" s="80"/>
      <c r="C88" s="80"/>
      <c r="D88" s="80"/>
      <c r="E88" s="80"/>
      <c r="F88" s="80"/>
      <c r="G88" s="70" t="s">
        <v>74</v>
      </c>
      <c r="H88" s="81"/>
    </row>
    <row r="89" spans="1:8" s="1" customFormat="1" ht="12.75" customHeight="1" x14ac:dyDescent="0.2">
      <c r="A89" s="79" t="s">
        <v>50</v>
      </c>
      <c r="B89" s="80"/>
      <c r="C89" s="80"/>
      <c r="D89" s="80"/>
      <c r="E89" s="80"/>
      <c r="F89" s="80"/>
      <c r="G89" s="70" t="s">
        <v>51</v>
      </c>
      <c r="H89" s="81"/>
    </row>
    <row r="90" spans="1:8" s="1" customFormat="1" ht="12.75" customHeight="1" x14ac:dyDescent="0.2">
      <c r="A90" s="82" t="s">
        <v>24</v>
      </c>
      <c r="B90" s="82"/>
      <c r="C90" s="82"/>
      <c r="D90" s="82"/>
      <c r="E90" s="82"/>
      <c r="F90" s="82"/>
      <c r="G90" s="82"/>
      <c r="H90" s="82"/>
    </row>
    <row r="91" spans="1:8" s="1" customFormat="1" ht="12.75" customHeight="1" x14ac:dyDescent="0.2">
      <c r="A91" s="61" t="s">
        <v>72</v>
      </c>
      <c r="B91" s="61"/>
      <c r="C91" s="61"/>
      <c r="D91" s="61"/>
      <c r="E91" s="61"/>
      <c r="F91" s="61"/>
      <c r="G91" s="61"/>
      <c r="H91" s="61"/>
    </row>
    <row r="92" spans="1:8" s="1" customFormat="1" ht="12.75" customHeight="1" x14ac:dyDescent="0.2">
      <c r="A92" s="61" t="s">
        <v>71</v>
      </c>
      <c r="B92" s="61"/>
      <c r="C92" s="61"/>
      <c r="D92" s="61"/>
      <c r="E92" s="61"/>
      <c r="F92" s="61"/>
      <c r="G92" s="61"/>
      <c r="H92" s="61"/>
    </row>
    <row r="93" spans="1:8" ht="49.5" customHeight="1" x14ac:dyDescent="0.2">
      <c r="A93" s="61" t="s">
        <v>79</v>
      </c>
      <c r="B93" s="61"/>
      <c r="C93" s="61"/>
      <c r="D93" s="61"/>
      <c r="E93" s="61"/>
      <c r="F93" s="61"/>
      <c r="G93" s="61"/>
      <c r="H93" s="61"/>
    </row>
  </sheetData>
  <mergeCells count="139">
    <mergeCell ref="A92:H92"/>
    <mergeCell ref="A93:H93"/>
    <mergeCell ref="A88:F88"/>
    <mergeCell ref="G88:H88"/>
    <mergeCell ref="A89:F89"/>
    <mergeCell ref="G89:H89"/>
    <mergeCell ref="A90:H90"/>
    <mergeCell ref="A91:H91"/>
    <mergeCell ref="A85:E85"/>
    <mergeCell ref="F85:H85"/>
    <mergeCell ref="A86:E86"/>
    <mergeCell ref="F86:H86"/>
    <mergeCell ref="A87:E87"/>
    <mergeCell ref="F87:H87"/>
    <mergeCell ref="A78:H78"/>
    <mergeCell ref="A79:E82"/>
    <mergeCell ref="F79:H82"/>
    <mergeCell ref="A83:H83"/>
    <mergeCell ref="A84:E84"/>
    <mergeCell ref="F84:H84"/>
    <mergeCell ref="A75:E75"/>
    <mergeCell ref="F75:H75"/>
    <mergeCell ref="A76:E76"/>
    <mergeCell ref="F76:H76"/>
    <mergeCell ref="A77:E77"/>
    <mergeCell ref="F77:H77"/>
    <mergeCell ref="A70:E70"/>
    <mergeCell ref="F70:H70"/>
    <mergeCell ref="A71:H71"/>
    <mergeCell ref="A72:H72"/>
    <mergeCell ref="A73:H73"/>
    <mergeCell ref="A74:E74"/>
    <mergeCell ref="F74:H74"/>
    <mergeCell ref="A66:H66"/>
    <mergeCell ref="A67:E67"/>
    <mergeCell ref="F67:H67"/>
    <mergeCell ref="A68:E68"/>
    <mergeCell ref="F68:H68"/>
    <mergeCell ref="A69:E69"/>
    <mergeCell ref="F69:H69"/>
    <mergeCell ref="A64:C64"/>
    <mergeCell ref="D64:E64"/>
    <mergeCell ref="F64:G64"/>
    <mergeCell ref="A65:C65"/>
    <mergeCell ref="D65:E65"/>
    <mergeCell ref="F65:G65"/>
    <mergeCell ref="A62:C62"/>
    <mergeCell ref="D62:E62"/>
    <mergeCell ref="F62:G62"/>
    <mergeCell ref="A63:C63"/>
    <mergeCell ref="D63:E63"/>
    <mergeCell ref="F63:G63"/>
    <mergeCell ref="A59:H59"/>
    <mergeCell ref="A60:C60"/>
    <mergeCell ref="D60:E60"/>
    <mergeCell ref="F60:G60"/>
    <mergeCell ref="A61:C61"/>
    <mergeCell ref="D61:E61"/>
    <mergeCell ref="F61:G61"/>
    <mergeCell ref="A51:C51"/>
    <mergeCell ref="F51:H51"/>
    <mergeCell ref="F53:H53"/>
    <mergeCell ref="F55:H55"/>
    <mergeCell ref="F57:H57"/>
    <mergeCell ref="F58:H58"/>
    <mergeCell ref="A47:B47"/>
    <mergeCell ref="F47:G47"/>
    <mergeCell ref="A48:B48"/>
    <mergeCell ref="F48:G48"/>
    <mergeCell ref="A49:H49"/>
    <mergeCell ref="A50:E50"/>
    <mergeCell ref="F50:H50"/>
    <mergeCell ref="A44:B44"/>
    <mergeCell ref="F44:G44"/>
    <mergeCell ref="A45:B45"/>
    <mergeCell ref="F45:G45"/>
    <mergeCell ref="A46:B46"/>
    <mergeCell ref="F46:G46"/>
    <mergeCell ref="A39:B39"/>
    <mergeCell ref="A40:B40"/>
    <mergeCell ref="A41:H41"/>
    <mergeCell ref="A42:H42"/>
    <mergeCell ref="A43:E43"/>
    <mergeCell ref="F43:G43"/>
    <mergeCell ref="A34:B34"/>
    <mergeCell ref="F34:H34"/>
    <mergeCell ref="A35:B35"/>
    <mergeCell ref="A36:B36"/>
    <mergeCell ref="A37:B37"/>
    <mergeCell ref="A38:B38"/>
    <mergeCell ref="A28:B28"/>
    <mergeCell ref="A29:B29"/>
    <mergeCell ref="A30:H30"/>
    <mergeCell ref="A31:H31"/>
    <mergeCell ref="A32:H32"/>
    <mergeCell ref="A33:E33"/>
    <mergeCell ref="F33:H33"/>
    <mergeCell ref="A23:B23"/>
    <mergeCell ref="F23:H23"/>
    <mergeCell ref="A24:B24"/>
    <mergeCell ref="A25:B25"/>
    <mergeCell ref="A26:B26"/>
    <mergeCell ref="A27:B27"/>
    <mergeCell ref="A20:C20"/>
    <mergeCell ref="D20:E20"/>
    <mergeCell ref="F20:G20"/>
    <mergeCell ref="A21:H21"/>
    <mergeCell ref="A22:E22"/>
    <mergeCell ref="F22:H22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0:H10"/>
    <mergeCell ref="A11:H11"/>
    <mergeCell ref="A12:H12"/>
    <mergeCell ref="A13:C13"/>
    <mergeCell ref="D13:E13"/>
    <mergeCell ref="F13:G13"/>
    <mergeCell ref="A1:D5"/>
    <mergeCell ref="E1:H5"/>
    <mergeCell ref="A6:H6"/>
    <mergeCell ref="A7:H7"/>
    <mergeCell ref="A8:H8"/>
    <mergeCell ref="A9:H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8" workbookViewId="0">
      <selection activeCell="D20" sqref="D20:E20"/>
    </sheetView>
  </sheetViews>
  <sheetFormatPr defaultRowHeight="12.75" x14ac:dyDescent="0.2"/>
  <cols>
    <col min="1" max="1" width="5.85546875" customWidth="1"/>
    <col min="2" max="2" width="1.42578125" customWidth="1"/>
    <col min="3" max="3" width="21.140625" customWidth="1"/>
    <col min="4" max="4" width="3.140625" customWidth="1"/>
    <col min="5" max="5" width="8.140625" customWidth="1"/>
    <col min="6" max="6" width="6.85546875" customWidth="1"/>
    <col min="7" max="7" width="30" customWidth="1"/>
    <col min="8" max="8" width="12" customWidth="1"/>
  </cols>
  <sheetData>
    <row r="1" spans="1:8" ht="12.75" customHeight="1" x14ac:dyDescent="0.2">
      <c r="A1" s="64"/>
      <c r="B1" s="64"/>
      <c r="C1" s="64"/>
      <c r="D1" s="64"/>
      <c r="E1" s="65"/>
      <c r="F1" s="65"/>
      <c r="G1" s="65"/>
      <c r="H1" s="65"/>
    </row>
    <row r="2" spans="1:8" x14ac:dyDescent="0.2">
      <c r="A2" s="64"/>
      <c r="B2" s="64"/>
      <c r="C2" s="64"/>
      <c r="D2" s="64"/>
      <c r="E2" s="65"/>
      <c r="F2" s="65"/>
      <c r="G2" s="65"/>
      <c r="H2" s="65"/>
    </row>
    <row r="3" spans="1:8" x14ac:dyDescent="0.2">
      <c r="A3" s="64"/>
      <c r="B3" s="64"/>
      <c r="C3" s="64"/>
      <c r="D3" s="64"/>
      <c r="E3" s="65"/>
      <c r="F3" s="65"/>
      <c r="G3" s="65"/>
      <c r="H3" s="65"/>
    </row>
    <row r="4" spans="1:8" x14ac:dyDescent="0.2">
      <c r="A4" s="64"/>
      <c r="B4" s="64"/>
      <c r="C4" s="64"/>
      <c r="D4" s="64"/>
      <c r="E4" s="65"/>
      <c r="F4" s="65"/>
      <c r="G4" s="65"/>
      <c r="H4" s="65"/>
    </row>
    <row r="5" spans="1:8" ht="9.75" customHeight="1" x14ac:dyDescent="0.2">
      <c r="A5" s="64"/>
      <c r="B5" s="64"/>
      <c r="C5" s="64"/>
      <c r="D5" s="64"/>
      <c r="E5" s="65"/>
      <c r="F5" s="65"/>
      <c r="G5" s="65"/>
      <c r="H5" s="65"/>
    </row>
    <row r="6" spans="1:8" ht="22.5" hidden="1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18.75" customHeight="1" x14ac:dyDescent="0.2">
      <c r="A7" s="69" t="s">
        <v>22</v>
      </c>
      <c r="B7" s="69"/>
      <c r="C7" s="69"/>
      <c r="D7" s="69"/>
      <c r="E7" s="69"/>
      <c r="F7" s="69"/>
      <c r="G7" s="69"/>
      <c r="H7" s="69"/>
    </row>
    <row r="8" spans="1:8" x14ac:dyDescent="0.2">
      <c r="A8" s="69" t="s">
        <v>62</v>
      </c>
      <c r="B8" s="69"/>
      <c r="C8" s="69"/>
      <c r="D8" s="69"/>
      <c r="E8" s="69"/>
      <c r="F8" s="69"/>
      <c r="G8" s="69"/>
      <c r="H8" s="69"/>
    </row>
    <row r="9" spans="1:8" ht="13.5" customHeight="1" x14ac:dyDescent="0.3">
      <c r="A9" s="66"/>
      <c r="B9" s="66"/>
      <c r="C9" s="66"/>
      <c r="D9" s="66"/>
      <c r="E9" s="66"/>
      <c r="F9" s="66"/>
      <c r="G9" s="66"/>
      <c r="H9" s="66"/>
    </row>
    <row r="10" spans="1:8" ht="32.25" customHeight="1" x14ac:dyDescent="0.25">
      <c r="A10" s="105" t="s">
        <v>130</v>
      </c>
      <c r="B10" s="105"/>
      <c r="C10" s="105"/>
      <c r="D10" s="105"/>
      <c r="E10" s="105"/>
      <c r="F10" s="105"/>
      <c r="G10" s="105"/>
      <c r="H10" s="105"/>
    </row>
    <row r="11" spans="1:8" ht="8.25" customHeight="1" x14ac:dyDescent="0.2">
      <c r="A11" s="100"/>
      <c r="B11" s="100"/>
      <c r="C11" s="100"/>
      <c r="D11" s="100"/>
      <c r="E11" s="100"/>
      <c r="F11" s="100"/>
      <c r="G11" s="100"/>
      <c r="H11" s="100"/>
    </row>
    <row r="12" spans="1:8" s="1" customFormat="1" ht="15" customHeight="1" x14ac:dyDescent="0.2">
      <c r="A12" s="59" t="s">
        <v>61</v>
      </c>
      <c r="B12" s="59"/>
      <c r="C12" s="59"/>
      <c r="D12" s="59"/>
      <c r="E12" s="59"/>
      <c r="F12" s="59"/>
      <c r="G12" s="59"/>
      <c r="H12" s="59"/>
    </row>
    <row r="13" spans="1:8" s="1" customFormat="1" ht="36.75" customHeight="1" x14ac:dyDescent="0.2">
      <c r="A13" s="59" t="s">
        <v>10</v>
      </c>
      <c r="B13" s="59"/>
      <c r="C13" s="59"/>
      <c r="D13" s="59" t="s">
        <v>11</v>
      </c>
      <c r="E13" s="59"/>
      <c r="F13" s="59" t="s">
        <v>12</v>
      </c>
      <c r="G13" s="59"/>
      <c r="H13" s="44" t="s">
        <v>15</v>
      </c>
    </row>
    <row r="14" spans="1:8" s="1" customFormat="1" x14ac:dyDescent="0.2">
      <c r="A14" s="61" t="s">
        <v>13</v>
      </c>
      <c r="B14" s="61"/>
      <c r="C14" s="61"/>
      <c r="D14" s="62" t="s">
        <v>4</v>
      </c>
      <c r="E14" s="62"/>
      <c r="F14" s="62">
        <v>1</v>
      </c>
      <c r="G14" s="62"/>
      <c r="H14" s="22">
        <v>10000</v>
      </c>
    </row>
    <row r="15" spans="1:8" s="1" customFormat="1" ht="12.75" customHeight="1" x14ac:dyDescent="0.2">
      <c r="A15" s="61" t="s">
        <v>5</v>
      </c>
      <c r="B15" s="61"/>
      <c r="C15" s="61"/>
      <c r="D15" s="62" t="s">
        <v>4</v>
      </c>
      <c r="E15" s="62"/>
      <c r="F15" s="62">
        <v>1</v>
      </c>
      <c r="G15" s="62"/>
      <c r="H15" s="22">
        <v>10000</v>
      </c>
    </row>
    <row r="16" spans="1:8" s="1" customFormat="1" x14ac:dyDescent="0.2">
      <c r="A16" s="61" t="s">
        <v>6</v>
      </c>
      <c r="B16" s="61"/>
      <c r="C16" s="61"/>
      <c r="D16" s="62" t="s">
        <v>4</v>
      </c>
      <c r="E16" s="62"/>
      <c r="F16" s="62">
        <v>1</v>
      </c>
      <c r="G16" s="62"/>
      <c r="H16" s="22">
        <v>10000</v>
      </c>
    </row>
    <row r="17" spans="1:8" s="1" customFormat="1" x14ac:dyDescent="0.2">
      <c r="A17" s="61" t="s">
        <v>7</v>
      </c>
      <c r="B17" s="61"/>
      <c r="C17" s="61"/>
      <c r="D17" s="62" t="s">
        <v>4</v>
      </c>
      <c r="E17" s="62"/>
      <c r="F17" s="62">
        <v>1</v>
      </c>
      <c r="G17" s="62"/>
      <c r="H17" s="22">
        <v>10000</v>
      </c>
    </row>
    <row r="18" spans="1:8" s="1" customFormat="1" x14ac:dyDescent="0.2">
      <c r="A18" s="61" t="s">
        <v>8</v>
      </c>
      <c r="B18" s="61"/>
      <c r="C18" s="61"/>
      <c r="D18" s="62" t="s">
        <v>4</v>
      </c>
      <c r="E18" s="62"/>
      <c r="F18" s="62">
        <v>1</v>
      </c>
      <c r="G18" s="62"/>
      <c r="H18" s="22">
        <v>10000</v>
      </c>
    </row>
    <row r="19" spans="1:8" s="1" customFormat="1" x14ac:dyDescent="0.2">
      <c r="A19" s="61" t="s">
        <v>9</v>
      </c>
      <c r="B19" s="61"/>
      <c r="C19" s="61"/>
      <c r="D19" s="62" t="s">
        <v>4</v>
      </c>
      <c r="E19" s="62"/>
      <c r="F19" s="62">
        <v>2</v>
      </c>
      <c r="G19" s="62"/>
      <c r="H19" s="22">
        <v>15000</v>
      </c>
    </row>
    <row r="20" spans="1:8" s="1" customFormat="1" ht="39.75" customHeight="1" x14ac:dyDescent="0.2">
      <c r="A20" s="61" t="s">
        <v>52</v>
      </c>
      <c r="B20" s="61"/>
      <c r="C20" s="61"/>
      <c r="D20" s="62" t="s">
        <v>4</v>
      </c>
      <c r="E20" s="62"/>
      <c r="F20" s="62">
        <v>2</v>
      </c>
      <c r="G20" s="62"/>
      <c r="H20" s="23" t="s">
        <v>154</v>
      </c>
    </row>
    <row r="21" spans="1:8" s="1" customFormat="1" ht="13.5" customHeight="1" x14ac:dyDescent="0.2">
      <c r="A21" s="59" t="s">
        <v>60</v>
      </c>
      <c r="B21" s="59"/>
      <c r="C21" s="59"/>
      <c r="D21" s="59"/>
      <c r="E21" s="59"/>
      <c r="F21" s="59"/>
      <c r="G21" s="59"/>
      <c r="H21" s="59"/>
    </row>
    <row r="22" spans="1:8" s="1" customFormat="1" ht="36.75" customHeight="1" x14ac:dyDescent="0.2">
      <c r="A22" s="59" t="s">
        <v>80</v>
      </c>
      <c r="B22" s="59"/>
      <c r="C22" s="59"/>
      <c r="D22" s="59"/>
      <c r="E22" s="59"/>
      <c r="F22" s="59" t="s">
        <v>1</v>
      </c>
      <c r="G22" s="59"/>
      <c r="H22" s="59"/>
    </row>
    <row r="23" spans="1:8" s="1" customFormat="1" x14ac:dyDescent="0.2">
      <c r="A23" s="62"/>
      <c r="B23" s="62"/>
      <c r="C23" s="23"/>
      <c r="D23" s="25" t="s">
        <v>2</v>
      </c>
      <c r="E23" s="22">
        <v>100</v>
      </c>
      <c r="F23" s="63">
        <v>18000</v>
      </c>
      <c r="G23" s="63"/>
      <c r="H23" s="63"/>
    </row>
    <row r="24" spans="1:8" s="1" customFormat="1" x14ac:dyDescent="0.2">
      <c r="A24" s="60" t="s">
        <v>0</v>
      </c>
      <c r="B24" s="60"/>
      <c r="C24" s="45">
        <f>E23</f>
        <v>100</v>
      </c>
      <c r="D24" s="25" t="s">
        <v>2</v>
      </c>
      <c r="E24" s="22">
        <v>200</v>
      </c>
      <c r="F24" s="22">
        <v>18000</v>
      </c>
      <c r="G24" s="22" t="str">
        <f>CONCATENATE("тенге, + площадь свыше ",E23," кв.м. х на")</f>
        <v>тенге, + площадь свыше 100 кв.м. х на</v>
      </c>
      <c r="H24" s="22">
        <v>80</v>
      </c>
    </row>
    <row r="25" spans="1:8" s="1" customFormat="1" x14ac:dyDescent="0.2">
      <c r="A25" s="60" t="s">
        <v>0</v>
      </c>
      <c r="B25" s="60"/>
      <c r="C25" s="45">
        <f>E24</f>
        <v>200</v>
      </c>
      <c r="D25" s="25" t="s">
        <v>2</v>
      </c>
      <c r="E25" s="22">
        <v>500</v>
      </c>
      <c r="F25" s="22">
        <f>F24+(E24-E23)*H24</f>
        <v>26000</v>
      </c>
      <c r="G25" s="22" t="str">
        <f>CONCATENATE("тенге, + площадь свыше ",E24," кв.м.х на")</f>
        <v>тенге, + площадь свыше 200 кв.м.х на</v>
      </c>
      <c r="H25" s="22">
        <v>50</v>
      </c>
    </row>
    <row r="26" spans="1:8" s="1" customFormat="1" x14ac:dyDescent="0.2">
      <c r="A26" s="60" t="s">
        <v>0</v>
      </c>
      <c r="B26" s="60"/>
      <c r="C26" s="45">
        <f>E25</f>
        <v>500</v>
      </c>
      <c r="D26" s="25" t="s">
        <v>2</v>
      </c>
      <c r="E26" s="22">
        <v>1000</v>
      </c>
      <c r="F26" s="22">
        <f>F25+(E25-E24)*H25</f>
        <v>41000</v>
      </c>
      <c r="G26" s="22" t="str">
        <f>CONCATENATE("тенге, + площадь свыше ",E25," кв.м. х на")</f>
        <v>тенге, + площадь свыше 500 кв.м. х на</v>
      </c>
      <c r="H26" s="22">
        <v>20</v>
      </c>
    </row>
    <row r="27" spans="1:8" s="1" customFormat="1" ht="24" x14ac:dyDescent="0.2">
      <c r="A27" s="60" t="s">
        <v>0</v>
      </c>
      <c r="B27" s="60"/>
      <c r="C27" s="45">
        <f>E26</f>
        <v>1000</v>
      </c>
      <c r="D27" s="25" t="s">
        <v>2</v>
      </c>
      <c r="E27" s="22">
        <v>2000</v>
      </c>
      <c r="F27" s="22">
        <f>F26+(E26-E25)*H26</f>
        <v>51000</v>
      </c>
      <c r="G27" s="22" t="str">
        <f>CONCATENATE("тенге, + площадь свыше ",E26," кв.м. х на")</f>
        <v>тенге, + площадь свыше 1000 кв.м. х на</v>
      </c>
      <c r="H27" s="22">
        <v>10</v>
      </c>
    </row>
    <row r="28" spans="1:8" s="1" customFormat="1" ht="24" x14ac:dyDescent="0.2">
      <c r="A28" s="60" t="s">
        <v>0</v>
      </c>
      <c r="B28" s="60"/>
      <c r="C28" s="45">
        <f>E27</f>
        <v>2000</v>
      </c>
      <c r="D28" s="25" t="s">
        <v>2</v>
      </c>
      <c r="E28" s="22">
        <v>5000</v>
      </c>
      <c r="F28" s="22">
        <f>F27+(E27-E26)*H27</f>
        <v>61000</v>
      </c>
      <c r="G28" s="22" t="str">
        <f>CONCATENATE("тенге, + площадь свыше ",E27," кв.м. х на")</f>
        <v>тенге, + площадь свыше 2000 кв.м. х на</v>
      </c>
      <c r="H28" s="22">
        <v>5</v>
      </c>
    </row>
    <row r="29" spans="1:8" s="1" customFormat="1" ht="24" x14ac:dyDescent="0.2">
      <c r="A29" s="60" t="s">
        <v>0</v>
      </c>
      <c r="B29" s="60"/>
      <c r="C29" s="22"/>
      <c r="D29" s="25"/>
      <c r="E29" s="22">
        <v>5000</v>
      </c>
      <c r="F29" s="22">
        <f>F28+(E28-E27)*H28</f>
        <v>76000</v>
      </c>
      <c r="G29" s="22" t="str">
        <f>CONCATENATE("тенге, + площадь свыше ",E28," кв.м. х на")</f>
        <v>тенге, + площадь свыше 5000 кв.м. х на</v>
      </c>
      <c r="H29" s="22">
        <v>3</v>
      </c>
    </row>
    <row r="30" spans="1:8" s="1" customFormat="1" ht="22.5" customHeight="1" x14ac:dyDescent="0.2">
      <c r="A30" s="61" t="s">
        <v>14</v>
      </c>
      <c r="B30" s="61"/>
      <c r="C30" s="61"/>
      <c r="D30" s="61"/>
      <c r="E30" s="61"/>
      <c r="F30" s="61"/>
      <c r="G30" s="61"/>
      <c r="H30" s="61"/>
    </row>
    <row r="31" spans="1:8" s="1" customFormat="1" x14ac:dyDescent="0.2">
      <c r="A31" s="61" t="s">
        <v>78</v>
      </c>
      <c r="B31" s="61"/>
      <c r="C31" s="61"/>
      <c r="D31" s="61"/>
      <c r="E31" s="61"/>
      <c r="F31" s="61"/>
      <c r="G31" s="61"/>
      <c r="H31" s="61"/>
    </row>
    <row r="32" spans="1:8" s="1" customFormat="1" x14ac:dyDescent="0.2">
      <c r="A32" s="59" t="s">
        <v>59</v>
      </c>
      <c r="B32" s="59"/>
      <c r="C32" s="59"/>
      <c r="D32" s="59"/>
      <c r="E32" s="59"/>
      <c r="F32" s="59"/>
      <c r="G32" s="59"/>
      <c r="H32" s="59"/>
    </row>
    <row r="33" spans="1:8" s="1" customFormat="1" ht="39" customHeight="1" x14ac:dyDescent="0.2">
      <c r="A33" s="59" t="s">
        <v>21</v>
      </c>
      <c r="B33" s="59"/>
      <c r="C33" s="59"/>
      <c r="D33" s="59"/>
      <c r="E33" s="59"/>
      <c r="F33" s="59" t="s">
        <v>15</v>
      </c>
      <c r="G33" s="59"/>
      <c r="H33" s="59"/>
    </row>
    <row r="34" spans="1:8" s="1" customFormat="1" ht="14.25" customHeight="1" x14ac:dyDescent="0.2">
      <c r="A34" s="62"/>
      <c r="B34" s="62"/>
      <c r="C34" s="23"/>
      <c r="D34" s="25" t="s">
        <v>2</v>
      </c>
      <c r="E34" s="22">
        <v>1000</v>
      </c>
      <c r="F34" s="63">
        <v>10000</v>
      </c>
      <c r="G34" s="63"/>
      <c r="H34" s="63"/>
    </row>
    <row r="35" spans="1:8" s="1" customFormat="1" x14ac:dyDescent="0.2">
      <c r="A35" s="60" t="s">
        <v>0</v>
      </c>
      <c r="B35" s="60"/>
      <c r="C35" s="45">
        <f>E34</f>
        <v>1000</v>
      </c>
      <c r="D35" s="25" t="s">
        <v>2</v>
      </c>
      <c r="E35" s="22">
        <v>2000</v>
      </c>
      <c r="F35" s="22">
        <f>F34</f>
        <v>10000</v>
      </c>
      <c r="G35" s="22" t="str">
        <f t="shared" ref="G35:G40" si="0">CONCATENATE("тенге, + площадь более ",E34," кв.м. х на")</f>
        <v>тенге, + площадь более 1000 кв.м. х на</v>
      </c>
      <c r="H35" s="46">
        <v>3</v>
      </c>
    </row>
    <row r="36" spans="1:8" s="1" customFormat="1" x14ac:dyDescent="0.2">
      <c r="A36" s="60" t="s">
        <v>0</v>
      </c>
      <c r="B36" s="60"/>
      <c r="C36" s="45">
        <f>E35</f>
        <v>2000</v>
      </c>
      <c r="D36" s="25" t="s">
        <v>2</v>
      </c>
      <c r="E36" s="22">
        <v>5000</v>
      </c>
      <c r="F36" s="22">
        <f>F35+(E35-E34)*H35</f>
        <v>13000</v>
      </c>
      <c r="G36" s="22" t="str">
        <f t="shared" si="0"/>
        <v>тенге, + площадь более 2000 кв.м. х на</v>
      </c>
      <c r="H36" s="46">
        <v>1.5</v>
      </c>
    </row>
    <row r="37" spans="1:8" s="1" customFormat="1" x14ac:dyDescent="0.2">
      <c r="A37" s="60" t="s">
        <v>0</v>
      </c>
      <c r="B37" s="60"/>
      <c r="C37" s="45">
        <f>E36</f>
        <v>5000</v>
      </c>
      <c r="D37" s="25" t="s">
        <v>2</v>
      </c>
      <c r="E37" s="22">
        <v>10000</v>
      </c>
      <c r="F37" s="22">
        <f>F36+(E36-E35)*H36</f>
        <v>17500</v>
      </c>
      <c r="G37" s="22" t="str">
        <f t="shared" si="0"/>
        <v>тенге, + площадь более 5000 кв.м. х на</v>
      </c>
      <c r="H37" s="46">
        <v>0.75</v>
      </c>
    </row>
    <row r="38" spans="1:8" s="1" customFormat="1" ht="24" x14ac:dyDescent="0.2">
      <c r="A38" s="60" t="s">
        <v>0</v>
      </c>
      <c r="B38" s="60"/>
      <c r="C38" s="45">
        <f>E37</f>
        <v>10000</v>
      </c>
      <c r="D38" s="25" t="s">
        <v>2</v>
      </c>
      <c r="E38" s="22">
        <v>20000</v>
      </c>
      <c r="F38" s="22">
        <f>F37+(E37-E36)*H37</f>
        <v>21250</v>
      </c>
      <c r="G38" s="22" t="str">
        <f t="shared" si="0"/>
        <v>тенге, + площадь более 10000 кв.м. х на</v>
      </c>
      <c r="H38" s="46">
        <v>0.35</v>
      </c>
    </row>
    <row r="39" spans="1:8" s="1" customFormat="1" ht="24" x14ac:dyDescent="0.2">
      <c r="A39" s="60" t="s">
        <v>0</v>
      </c>
      <c r="B39" s="60"/>
      <c r="C39" s="45">
        <f>E38</f>
        <v>20000</v>
      </c>
      <c r="D39" s="25" t="s">
        <v>2</v>
      </c>
      <c r="E39" s="22">
        <v>50000</v>
      </c>
      <c r="F39" s="22">
        <f>F38+(E38-E37)*H38</f>
        <v>24750</v>
      </c>
      <c r="G39" s="22" t="str">
        <f t="shared" si="0"/>
        <v>тенге, + площадь более 20000 кв.м. х на</v>
      </c>
      <c r="H39" s="46">
        <v>0.2</v>
      </c>
    </row>
    <row r="40" spans="1:8" s="1" customFormat="1" ht="24" x14ac:dyDescent="0.2">
      <c r="A40" s="60" t="s">
        <v>0</v>
      </c>
      <c r="B40" s="60"/>
      <c r="C40" s="22"/>
      <c r="D40" s="25"/>
      <c r="E40" s="22">
        <v>50000</v>
      </c>
      <c r="F40" s="22">
        <f>F39+(E39-E38)*H39</f>
        <v>30750</v>
      </c>
      <c r="G40" s="22" t="str">
        <f t="shared" si="0"/>
        <v>тенге, + площадь более 50000 кв.м. х на</v>
      </c>
      <c r="H40" s="46">
        <v>0.1</v>
      </c>
    </row>
    <row r="41" spans="1:8" s="1" customFormat="1" ht="12.75" customHeight="1" x14ac:dyDescent="0.2">
      <c r="A41" s="61" t="s">
        <v>55</v>
      </c>
      <c r="B41" s="61"/>
      <c r="C41" s="61"/>
      <c r="D41" s="61"/>
      <c r="E41" s="61"/>
      <c r="F41" s="61"/>
      <c r="G41" s="61"/>
      <c r="H41" s="61"/>
    </row>
    <row r="42" spans="1:8" s="1" customFormat="1" x14ac:dyDescent="0.2">
      <c r="A42" s="59" t="s">
        <v>58</v>
      </c>
      <c r="B42" s="59"/>
      <c r="C42" s="59"/>
      <c r="D42" s="59"/>
      <c r="E42" s="59"/>
      <c r="F42" s="59"/>
      <c r="G42" s="59"/>
      <c r="H42" s="59"/>
    </row>
    <row r="43" spans="1:8" s="1" customFormat="1" ht="37.5" customHeight="1" x14ac:dyDescent="0.2">
      <c r="A43" s="59" t="s">
        <v>67</v>
      </c>
      <c r="B43" s="59"/>
      <c r="C43" s="59"/>
      <c r="D43" s="59"/>
      <c r="E43" s="59"/>
      <c r="F43" s="59" t="s">
        <v>12</v>
      </c>
      <c r="G43" s="59"/>
      <c r="H43" s="43" t="s">
        <v>15</v>
      </c>
    </row>
    <row r="44" spans="1:8" s="1" customFormat="1" ht="12.75" customHeight="1" x14ac:dyDescent="0.2">
      <c r="A44" s="60"/>
      <c r="B44" s="60"/>
      <c r="C44" s="47"/>
      <c r="D44" s="25" t="s">
        <v>2</v>
      </c>
      <c r="E44" s="47">
        <v>1</v>
      </c>
      <c r="F44" s="62">
        <v>3</v>
      </c>
      <c r="G44" s="62"/>
      <c r="H44" s="22">
        <v>25000</v>
      </c>
    </row>
    <row r="45" spans="1:8" s="1" customFormat="1" x14ac:dyDescent="0.2">
      <c r="A45" s="60" t="s">
        <v>26</v>
      </c>
      <c r="B45" s="60"/>
      <c r="C45" s="47">
        <v>1</v>
      </c>
      <c r="D45" s="25" t="s">
        <v>2</v>
      </c>
      <c r="E45" s="47">
        <v>10</v>
      </c>
      <c r="F45" s="62">
        <v>3</v>
      </c>
      <c r="G45" s="62"/>
      <c r="H45" s="22">
        <v>25000</v>
      </c>
    </row>
    <row r="46" spans="1:8" s="1" customFormat="1" ht="12.75" customHeight="1" x14ac:dyDescent="0.2">
      <c r="A46" s="60" t="s">
        <v>26</v>
      </c>
      <c r="B46" s="60"/>
      <c r="C46" s="47">
        <v>10</v>
      </c>
      <c r="D46" s="25" t="s">
        <v>2</v>
      </c>
      <c r="E46" s="47">
        <v>100</v>
      </c>
      <c r="F46" s="62">
        <v>3</v>
      </c>
      <c r="G46" s="62"/>
      <c r="H46" s="22">
        <v>35000</v>
      </c>
    </row>
    <row r="47" spans="1:8" s="1" customFormat="1" ht="12.75" customHeight="1" x14ac:dyDescent="0.2">
      <c r="A47" s="60" t="s">
        <v>26</v>
      </c>
      <c r="B47" s="60"/>
      <c r="C47" s="47">
        <v>100</v>
      </c>
      <c r="D47" s="25" t="s">
        <v>2</v>
      </c>
      <c r="E47" s="47">
        <v>1000</v>
      </c>
      <c r="F47" s="62">
        <v>3</v>
      </c>
      <c r="G47" s="62"/>
      <c r="H47" s="22">
        <v>40000</v>
      </c>
    </row>
    <row r="48" spans="1:8" s="1" customFormat="1" x14ac:dyDescent="0.2">
      <c r="A48" s="60" t="s">
        <v>0</v>
      </c>
      <c r="B48" s="60"/>
      <c r="C48" s="47"/>
      <c r="D48" s="25"/>
      <c r="E48" s="47">
        <v>1000</v>
      </c>
      <c r="F48" s="62">
        <v>3</v>
      </c>
      <c r="G48" s="62"/>
      <c r="H48" s="22">
        <v>50000</v>
      </c>
    </row>
    <row r="49" spans="1:8" s="1" customFormat="1" ht="12.75" customHeight="1" x14ac:dyDescent="0.2">
      <c r="A49" s="58" t="s">
        <v>90</v>
      </c>
      <c r="B49" s="58"/>
      <c r="C49" s="58"/>
      <c r="D49" s="58"/>
      <c r="E49" s="58"/>
      <c r="F49" s="58"/>
      <c r="G49" s="58"/>
      <c r="H49" s="58"/>
    </row>
    <row r="50" spans="1:8" s="1" customFormat="1" ht="36" customHeight="1" x14ac:dyDescent="0.2">
      <c r="A50" s="59" t="s">
        <v>10</v>
      </c>
      <c r="B50" s="59"/>
      <c r="C50" s="59"/>
      <c r="D50" s="59"/>
      <c r="E50" s="59"/>
      <c r="F50" s="59" t="s">
        <v>12</v>
      </c>
      <c r="G50" s="59"/>
      <c r="H50" s="43" t="s">
        <v>15</v>
      </c>
    </row>
    <row r="51" spans="1:8" s="1" customFormat="1" ht="12.75" customHeight="1" x14ac:dyDescent="0.2">
      <c r="A51" s="72" t="s">
        <v>97</v>
      </c>
      <c r="B51" s="72"/>
      <c r="C51" s="72"/>
      <c r="D51" s="72"/>
      <c r="E51" s="72"/>
      <c r="F51" s="73">
        <v>3</v>
      </c>
      <c r="G51" s="73"/>
      <c r="H51" s="34">
        <v>35000</v>
      </c>
    </row>
    <row r="52" spans="1:8" s="1" customFormat="1" ht="12.75" customHeight="1" x14ac:dyDescent="0.2">
      <c r="A52" s="72" t="s">
        <v>91</v>
      </c>
      <c r="B52" s="72"/>
      <c r="C52" s="72"/>
      <c r="D52" s="72"/>
      <c r="E52" s="72"/>
      <c r="F52" s="73">
        <v>3</v>
      </c>
      <c r="G52" s="73"/>
      <c r="H52" s="34">
        <v>55000</v>
      </c>
    </row>
    <row r="53" spans="1:8" s="1" customFormat="1" x14ac:dyDescent="0.2">
      <c r="A53" s="72" t="s">
        <v>92</v>
      </c>
      <c r="B53" s="72"/>
      <c r="C53" s="72"/>
      <c r="D53" s="72"/>
      <c r="E53" s="72"/>
      <c r="F53" s="73">
        <v>3</v>
      </c>
      <c r="G53" s="73"/>
      <c r="H53" s="34">
        <v>10000</v>
      </c>
    </row>
    <row r="54" spans="1:8" s="1" customFormat="1" ht="12.75" customHeight="1" x14ac:dyDescent="0.2">
      <c r="A54" s="72" t="s">
        <v>93</v>
      </c>
      <c r="B54" s="72"/>
      <c r="C54" s="72"/>
      <c r="D54" s="72"/>
      <c r="E54" s="72"/>
      <c r="F54" s="73">
        <v>5</v>
      </c>
      <c r="G54" s="73"/>
      <c r="H54" s="34">
        <v>60000</v>
      </c>
    </row>
    <row r="55" spans="1:8" s="1" customFormat="1" x14ac:dyDescent="0.2">
      <c r="A55" s="72" t="s">
        <v>94</v>
      </c>
      <c r="B55" s="72"/>
      <c r="C55" s="72"/>
      <c r="D55" s="72"/>
      <c r="E55" s="72"/>
      <c r="F55" s="73">
        <v>5</v>
      </c>
      <c r="G55" s="73"/>
      <c r="H55" s="34">
        <v>95000</v>
      </c>
    </row>
    <row r="56" spans="1:8" s="1" customFormat="1" ht="12.75" customHeight="1" x14ac:dyDescent="0.2">
      <c r="A56" s="72" t="s">
        <v>95</v>
      </c>
      <c r="B56" s="72"/>
      <c r="C56" s="72"/>
      <c r="D56" s="72"/>
      <c r="E56" s="72"/>
      <c r="F56" s="73">
        <v>5</v>
      </c>
      <c r="G56" s="73"/>
      <c r="H56" s="34">
        <v>10000</v>
      </c>
    </row>
    <row r="57" spans="1:8" s="1" customFormat="1" ht="38.25" customHeight="1" x14ac:dyDescent="0.2">
      <c r="A57" s="72" t="s">
        <v>96</v>
      </c>
      <c r="B57" s="72"/>
      <c r="C57" s="72"/>
      <c r="D57" s="72"/>
      <c r="E57" s="72"/>
      <c r="F57" s="73">
        <v>5</v>
      </c>
      <c r="G57" s="73"/>
      <c r="H57" s="34">
        <v>55000</v>
      </c>
    </row>
    <row r="58" spans="1:8" s="1" customFormat="1" ht="12.75" customHeight="1" x14ac:dyDescent="0.2">
      <c r="A58" s="58" t="s">
        <v>100</v>
      </c>
      <c r="B58" s="58"/>
      <c r="C58" s="58"/>
      <c r="D58" s="58"/>
      <c r="E58" s="58"/>
      <c r="F58" s="58"/>
      <c r="G58" s="58"/>
      <c r="H58" s="58"/>
    </row>
    <row r="59" spans="1:8" s="1" customFormat="1" x14ac:dyDescent="0.2">
      <c r="A59" s="59" t="s">
        <v>10</v>
      </c>
      <c r="B59" s="59"/>
      <c r="C59" s="59"/>
      <c r="D59" s="59"/>
      <c r="E59" s="59"/>
      <c r="F59" s="59" t="s">
        <v>15</v>
      </c>
      <c r="G59" s="59"/>
      <c r="H59" s="59"/>
    </row>
    <row r="60" spans="1:8" s="1" customFormat="1" ht="12.75" customHeight="1" x14ac:dyDescent="0.2">
      <c r="A60" s="72" t="s">
        <v>101</v>
      </c>
      <c r="B60" s="72"/>
      <c r="C60" s="72"/>
      <c r="D60" s="72"/>
      <c r="E60" s="72"/>
      <c r="F60" s="73">
        <v>3</v>
      </c>
      <c r="G60" s="73"/>
      <c r="H60" s="48">
        <v>10000</v>
      </c>
    </row>
    <row r="61" spans="1:8" s="1" customFormat="1" ht="12.75" customHeight="1" x14ac:dyDescent="0.2">
      <c r="A61" s="72" t="s">
        <v>102</v>
      </c>
      <c r="B61" s="72"/>
      <c r="C61" s="72"/>
      <c r="D61" s="72"/>
      <c r="E61" s="72"/>
      <c r="F61" s="73">
        <v>3</v>
      </c>
      <c r="G61" s="73"/>
      <c r="H61" s="48">
        <v>15000</v>
      </c>
    </row>
    <row r="62" spans="1:8" s="1" customFormat="1" ht="12.75" customHeight="1" x14ac:dyDescent="0.2">
      <c r="A62" s="72" t="s">
        <v>103</v>
      </c>
      <c r="B62" s="72"/>
      <c r="C62" s="72"/>
      <c r="D62" s="72"/>
      <c r="E62" s="72"/>
      <c r="F62" s="73">
        <v>3</v>
      </c>
      <c r="G62" s="73"/>
      <c r="H62" s="48">
        <v>60000</v>
      </c>
    </row>
    <row r="63" spans="1:8" s="1" customFormat="1" ht="12.75" customHeight="1" x14ac:dyDescent="0.2">
      <c r="A63" s="72" t="s">
        <v>104</v>
      </c>
      <c r="B63" s="72"/>
      <c r="C63" s="72"/>
      <c r="D63" s="72"/>
      <c r="E63" s="72"/>
      <c r="F63" s="74">
        <v>3</v>
      </c>
      <c r="G63" s="74"/>
      <c r="H63" s="48">
        <v>90000</v>
      </c>
    </row>
    <row r="64" spans="1:8" s="1" customFormat="1" ht="12.75" customHeight="1" x14ac:dyDescent="0.2">
      <c r="A64" s="72" t="s">
        <v>105</v>
      </c>
      <c r="B64" s="72"/>
      <c r="C64" s="72"/>
      <c r="D64" s="72"/>
      <c r="E64" s="72"/>
      <c r="F64" s="73">
        <v>3</v>
      </c>
      <c r="G64" s="73"/>
      <c r="H64" s="48">
        <v>180000</v>
      </c>
    </row>
    <row r="65" spans="1:8" s="1" customFormat="1" ht="12.75" customHeight="1" x14ac:dyDescent="0.2">
      <c r="A65" s="72" t="s">
        <v>106</v>
      </c>
      <c r="B65" s="72"/>
      <c r="C65" s="72"/>
      <c r="D65" s="72"/>
      <c r="E65" s="72"/>
      <c r="F65" s="73">
        <v>3</v>
      </c>
      <c r="G65" s="73"/>
      <c r="H65" s="48">
        <v>2000</v>
      </c>
    </row>
    <row r="66" spans="1:8" s="1" customFormat="1" ht="12.75" customHeight="1" x14ac:dyDescent="0.2">
      <c r="A66" s="72" t="s">
        <v>107</v>
      </c>
      <c r="B66" s="72"/>
      <c r="C66" s="72"/>
      <c r="D66" s="72"/>
      <c r="E66" s="72"/>
      <c r="F66" s="73">
        <v>3</v>
      </c>
      <c r="G66" s="73"/>
      <c r="H66" s="48">
        <v>500</v>
      </c>
    </row>
    <row r="67" spans="1:8" s="1" customFormat="1" ht="12.75" customHeight="1" x14ac:dyDescent="0.2">
      <c r="A67" s="59" t="s">
        <v>63</v>
      </c>
      <c r="B67" s="59"/>
      <c r="C67" s="59"/>
      <c r="D67" s="59"/>
      <c r="E67" s="59"/>
      <c r="F67" s="59"/>
      <c r="G67" s="59"/>
      <c r="H67" s="59"/>
    </row>
    <row r="68" spans="1:8" s="1" customFormat="1" ht="24" x14ac:dyDescent="0.2">
      <c r="A68" s="59" t="s">
        <v>10</v>
      </c>
      <c r="B68" s="59"/>
      <c r="C68" s="59"/>
      <c r="D68" s="59" t="s">
        <v>56</v>
      </c>
      <c r="E68" s="59"/>
      <c r="F68" s="59" t="s">
        <v>12</v>
      </c>
      <c r="G68" s="59"/>
      <c r="H68" s="43" t="s">
        <v>25</v>
      </c>
    </row>
    <row r="69" spans="1:8" s="1" customFormat="1" ht="12.75" customHeight="1" x14ac:dyDescent="0.2">
      <c r="A69" s="61" t="s">
        <v>16</v>
      </c>
      <c r="B69" s="61"/>
      <c r="C69" s="61"/>
      <c r="D69" s="62" t="s">
        <v>4</v>
      </c>
      <c r="E69" s="62"/>
      <c r="F69" s="62">
        <v>1</v>
      </c>
      <c r="G69" s="62"/>
      <c r="H69" s="49">
        <v>7000</v>
      </c>
    </row>
    <row r="70" spans="1:8" s="1" customFormat="1" ht="12.75" customHeight="1" x14ac:dyDescent="0.2">
      <c r="A70" s="61" t="s">
        <v>17</v>
      </c>
      <c r="B70" s="61"/>
      <c r="C70" s="61"/>
      <c r="D70" s="62" t="s">
        <v>4</v>
      </c>
      <c r="E70" s="62"/>
      <c r="F70" s="62">
        <v>1</v>
      </c>
      <c r="G70" s="62"/>
      <c r="H70" s="49">
        <v>10000</v>
      </c>
    </row>
    <row r="71" spans="1:8" s="1" customFormat="1" ht="12.75" customHeight="1" x14ac:dyDescent="0.2">
      <c r="A71" s="61" t="s">
        <v>85</v>
      </c>
      <c r="B71" s="61"/>
      <c r="C71" s="61"/>
      <c r="D71" s="62" t="s">
        <v>4</v>
      </c>
      <c r="E71" s="62"/>
      <c r="F71" s="62">
        <v>2</v>
      </c>
      <c r="G71" s="62"/>
      <c r="H71" s="49">
        <v>5000</v>
      </c>
    </row>
    <row r="72" spans="1:8" s="1" customFormat="1" ht="25.5" customHeight="1" x14ac:dyDescent="0.2">
      <c r="A72" s="61" t="s">
        <v>98</v>
      </c>
      <c r="B72" s="61"/>
      <c r="C72" s="61"/>
      <c r="D72" s="62" t="s">
        <v>4</v>
      </c>
      <c r="E72" s="62"/>
      <c r="F72" s="78" t="s">
        <v>18</v>
      </c>
      <c r="G72" s="78"/>
      <c r="H72" s="49">
        <v>10000</v>
      </c>
    </row>
    <row r="73" spans="1:8" s="1" customFormat="1" ht="36.75" customHeight="1" x14ac:dyDescent="0.2">
      <c r="A73" s="61" t="s">
        <v>99</v>
      </c>
      <c r="B73" s="61"/>
      <c r="C73" s="61"/>
      <c r="D73" s="62" t="s">
        <v>4</v>
      </c>
      <c r="E73" s="62"/>
      <c r="F73" s="78" t="s">
        <v>20</v>
      </c>
      <c r="G73" s="78"/>
      <c r="H73" s="49">
        <v>10000</v>
      </c>
    </row>
    <row r="74" spans="1:8" s="1" customFormat="1" x14ac:dyDescent="0.2">
      <c r="A74" s="77" t="s">
        <v>69</v>
      </c>
      <c r="B74" s="77"/>
      <c r="C74" s="77"/>
      <c r="D74" s="77"/>
      <c r="E74" s="77"/>
      <c r="F74" s="77"/>
      <c r="G74" s="77"/>
      <c r="H74" s="77"/>
    </row>
    <row r="75" spans="1:8" s="1" customFormat="1" ht="12.75" customHeight="1" x14ac:dyDescent="0.2">
      <c r="A75" s="70" t="s">
        <v>27</v>
      </c>
      <c r="B75" s="70"/>
      <c r="C75" s="70"/>
      <c r="D75" s="70"/>
      <c r="E75" s="70"/>
      <c r="F75" s="70" t="s">
        <v>28</v>
      </c>
      <c r="G75" s="70"/>
      <c r="H75" s="70"/>
    </row>
    <row r="76" spans="1:8" s="1" customFormat="1" ht="12.75" customHeight="1" x14ac:dyDescent="0.2">
      <c r="A76" s="70" t="s">
        <v>29</v>
      </c>
      <c r="B76" s="70"/>
      <c r="C76" s="70"/>
      <c r="D76" s="70"/>
      <c r="E76" s="70"/>
      <c r="F76" s="70" t="s">
        <v>30</v>
      </c>
      <c r="G76" s="70"/>
      <c r="H76" s="70"/>
    </row>
    <row r="77" spans="1:8" s="1" customFormat="1" ht="12.75" customHeight="1" x14ac:dyDescent="0.2">
      <c r="A77" s="70" t="s">
        <v>31</v>
      </c>
      <c r="B77" s="70"/>
      <c r="C77" s="70"/>
      <c r="D77" s="70"/>
      <c r="E77" s="70"/>
      <c r="F77" s="70" t="s">
        <v>32</v>
      </c>
      <c r="G77" s="70"/>
      <c r="H77" s="70"/>
    </row>
    <row r="78" spans="1:8" s="1" customFormat="1" ht="12.75" customHeight="1" x14ac:dyDescent="0.2">
      <c r="A78" s="70" t="s">
        <v>33</v>
      </c>
      <c r="B78" s="70"/>
      <c r="C78" s="70"/>
      <c r="D78" s="70"/>
      <c r="E78" s="70"/>
      <c r="F78" s="70" t="s">
        <v>34</v>
      </c>
      <c r="G78" s="70"/>
      <c r="H78" s="70"/>
    </row>
    <row r="79" spans="1:8" s="1" customFormat="1" ht="12.75" customHeight="1" x14ac:dyDescent="0.2">
      <c r="A79" s="75" t="s">
        <v>35</v>
      </c>
      <c r="B79" s="75"/>
      <c r="C79" s="75"/>
      <c r="D79" s="75"/>
      <c r="E79" s="75"/>
      <c r="F79" s="75"/>
      <c r="G79" s="75"/>
      <c r="H79" s="75"/>
    </row>
    <row r="80" spans="1:8" s="1" customFormat="1" ht="12.75" customHeight="1" x14ac:dyDescent="0.2">
      <c r="A80" s="76" t="s">
        <v>23</v>
      </c>
      <c r="B80" s="76"/>
      <c r="C80" s="76"/>
      <c r="D80" s="76"/>
      <c r="E80" s="76"/>
      <c r="F80" s="76"/>
      <c r="G80" s="76"/>
      <c r="H80" s="76"/>
    </row>
    <row r="81" spans="1:8" s="1" customFormat="1" ht="12.75" customHeight="1" x14ac:dyDescent="0.2">
      <c r="A81" s="77" t="s">
        <v>64</v>
      </c>
      <c r="B81" s="77"/>
      <c r="C81" s="77"/>
      <c r="D81" s="77"/>
      <c r="E81" s="77"/>
      <c r="F81" s="77"/>
      <c r="G81" s="77"/>
      <c r="H81" s="77"/>
    </row>
    <row r="82" spans="1:8" s="1" customFormat="1" ht="12.75" customHeight="1" x14ac:dyDescent="0.2">
      <c r="A82" s="70" t="s">
        <v>36</v>
      </c>
      <c r="B82" s="70"/>
      <c r="C82" s="70"/>
      <c r="D82" s="70"/>
      <c r="E82" s="70"/>
      <c r="F82" s="71" t="s">
        <v>108</v>
      </c>
      <c r="G82" s="71"/>
      <c r="H82" s="71"/>
    </row>
    <row r="83" spans="1:8" s="1" customFormat="1" ht="12.75" customHeight="1" x14ac:dyDescent="0.2">
      <c r="A83" s="70" t="s">
        <v>38</v>
      </c>
      <c r="B83" s="70"/>
      <c r="C83" s="70"/>
      <c r="D83" s="70"/>
      <c r="E83" s="70"/>
      <c r="F83" s="71" t="s">
        <v>89</v>
      </c>
      <c r="G83" s="71"/>
      <c r="H83" s="71"/>
    </row>
    <row r="84" spans="1:8" s="1" customFormat="1" ht="12.75" customHeight="1" x14ac:dyDescent="0.2">
      <c r="A84" s="70" t="s">
        <v>39</v>
      </c>
      <c r="B84" s="70"/>
      <c r="C84" s="70"/>
      <c r="D84" s="70"/>
      <c r="E84" s="70"/>
      <c r="F84" s="71" t="s">
        <v>28</v>
      </c>
      <c r="G84" s="71"/>
      <c r="H84" s="71"/>
    </row>
    <row r="85" spans="1:8" s="1" customFormat="1" ht="12.75" customHeight="1" x14ac:dyDescent="0.2">
      <c r="A85" s="70" t="s">
        <v>40</v>
      </c>
      <c r="B85" s="70"/>
      <c r="C85" s="70"/>
      <c r="D85" s="70"/>
      <c r="E85" s="70"/>
      <c r="F85" s="71" t="s">
        <v>109</v>
      </c>
      <c r="G85" s="71"/>
      <c r="H85" s="71"/>
    </row>
  </sheetData>
  <mergeCells count="144">
    <mergeCell ref="A81:H81"/>
    <mergeCell ref="A82:E82"/>
    <mergeCell ref="F82:H82"/>
    <mergeCell ref="A83:E83"/>
    <mergeCell ref="F83:H83"/>
    <mergeCell ref="A84:E84"/>
    <mergeCell ref="F84:H84"/>
    <mergeCell ref="A85:E85"/>
    <mergeCell ref="F85:H85"/>
    <mergeCell ref="A74:H74"/>
    <mergeCell ref="A75:E75"/>
    <mergeCell ref="F75:H75"/>
    <mergeCell ref="A76:E76"/>
    <mergeCell ref="F76:H76"/>
    <mergeCell ref="A77:E77"/>
    <mergeCell ref="F77:H77"/>
    <mergeCell ref="A79:H79"/>
    <mergeCell ref="A80:H8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F65:G65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57:E57"/>
    <mergeCell ref="F57:G57"/>
    <mergeCell ref="F33:H33"/>
    <mergeCell ref="A78:E78"/>
    <mergeCell ref="F78:H78"/>
    <mergeCell ref="A63:E63"/>
    <mergeCell ref="A65:E65"/>
    <mergeCell ref="F61:G61"/>
    <mergeCell ref="A66:E66"/>
    <mergeCell ref="A67:H67"/>
    <mergeCell ref="F60:G60"/>
    <mergeCell ref="A64:E64"/>
    <mergeCell ref="A58:H58"/>
    <mergeCell ref="A59:E59"/>
    <mergeCell ref="F59:H59"/>
    <mergeCell ref="A60:E60"/>
    <mergeCell ref="A61:E61"/>
    <mergeCell ref="A62:E62"/>
    <mergeCell ref="F62:G62"/>
    <mergeCell ref="F63:G63"/>
    <mergeCell ref="F64:G64"/>
    <mergeCell ref="A49:H49"/>
    <mergeCell ref="A50:E50"/>
    <mergeCell ref="F50:G50"/>
    <mergeCell ref="A56:E56"/>
    <mergeCell ref="F56:G56"/>
    <mergeCell ref="F47:G47"/>
    <mergeCell ref="A47:B47"/>
    <mergeCell ref="A48:B48"/>
    <mergeCell ref="F48:G48"/>
    <mergeCell ref="F45:G45"/>
    <mergeCell ref="A45:B45"/>
    <mergeCell ref="F46:G46"/>
    <mergeCell ref="A46:B46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F44:G44"/>
    <mergeCell ref="A44:B44"/>
    <mergeCell ref="A37:B37"/>
    <mergeCell ref="A38:B38"/>
    <mergeCell ref="F43:G43"/>
    <mergeCell ref="A42:H42"/>
    <mergeCell ref="A43:E43"/>
    <mergeCell ref="A41:H41"/>
    <mergeCell ref="A35:B35"/>
    <mergeCell ref="A36:B36"/>
    <mergeCell ref="A39:B39"/>
    <mergeCell ref="A40:B40"/>
    <mergeCell ref="A15:C15"/>
    <mergeCell ref="D15:E15"/>
    <mergeCell ref="A18:C18"/>
    <mergeCell ref="D18:E18"/>
    <mergeCell ref="F18:G18"/>
    <mergeCell ref="A17:C17"/>
    <mergeCell ref="D17:E17"/>
    <mergeCell ref="F15:G15"/>
    <mergeCell ref="A16:C16"/>
    <mergeCell ref="D16:E16"/>
    <mergeCell ref="F16:G16"/>
    <mergeCell ref="F17:G17"/>
    <mergeCell ref="A1:D5"/>
    <mergeCell ref="E1:H5"/>
    <mergeCell ref="A6:H6"/>
    <mergeCell ref="A7:H7"/>
    <mergeCell ref="F14:G14"/>
    <mergeCell ref="A13:C13"/>
    <mergeCell ref="D13:E13"/>
    <mergeCell ref="A14:C14"/>
    <mergeCell ref="D14:E14"/>
    <mergeCell ref="F13:G13"/>
    <mergeCell ref="A8:H8"/>
    <mergeCell ref="A11:H11"/>
    <mergeCell ref="A12:H12"/>
    <mergeCell ref="A9:H9"/>
    <mergeCell ref="A10:H10"/>
    <mergeCell ref="A34:B34"/>
    <mergeCell ref="A29:B29"/>
    <mergeCell ref="A28:B28"/>
    <mergeCell ref="A26:B26"/>
    <mergeCell ref="A27:B27"/>
    <mergeCell ref="A19:C19"/>
    <mergeCell ref="D19:E19"/>
    <mergeCell ref="F19:G19"/>
    <mergeCell ref="A22:E22"/>
    <mergeCell ref="F22:H22"/>
    <mergeCell ref="A30:H30"/>
    <mergeCell ref="A32:H32"/>
    <mergeCell ref="A33:E33"/>
    <mergeCell ref="A31:H31"/>
    <mergeCell ref="A20:C20"/>
    <mergeCell ref="D20:E20"/>
    <mergeCell ref="F20:G20"/>
    <mergeCell ref="A21:H21"/>
    <mergeCell ref="A25:B25"/>
    <mergeCell ref="A23:B23"/>
    <mergeCell ref="A24:B24"/>
    <mergeCell ref="F23:H23"/>
    <mergeCell ref="F34:H34"/>
  </mergeCells>
  <phoneticPr fontId="2" type="noConversion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N11" sqref="N11"/>
    </sheetView>
  </sheetViews>
  <sheetFormatPr defaultRowHeight="12.75" x14ac:dyDescent="0.2"/>
  <cols>
    <col min="1" max="1" width="5.85546875" style="1" customWidth="1"/>
    <col min="2" max="2" width="1.42578125" style="1" customWidth="1"/>
    <col min="3" max="3" width="20.5703125" style="1" customWidth="1"/>
    <col min="4" max="4" width="3.140625" style="1" customWidth="1"/>
    <col min="5" max="5" width="8.42578125" style="1" customWidth="1"/>
    <col min="6" max="6" width="7.140625" style="1" customWidth="1"/>
    <col min="7" max="7" width="29.28515625" style="1" customWidth="1"/>
    <col min="8" max="8" width="12.140625" style="1" customWidth="1"/>
    <col min="9" max="9" width="11.7109375" style="1" customWidth="1"/>
    <col min="10" max="16384" width="9.140625" style="1"/>
  </cols>
  <sheetData>
    <row r="1" spans="1:9" ht="12.75" customHeight="1" x14ac:dyDescent="0.2">
      <c r="A1" s="106"/>
      <c r="B1" s="106"/>
      <c r="C1" s="106"/>
      <c r="D1" s="106"/>
      <c r="E1" s="107"/>
      <c r="F1" s="107"/>
      <c r="G1" s="107"/>
      <c r="H1" s="107"/>
      <c r="I1" s="107"/>
    </row>
    <row r="2" spans="1:9" x14ac:dyDescent="0.2">
      <c r="A2" s="106"/>
      <c r="B2" s="106"/>
      <c r="C2" s="106"/>
      <c r="D2" s="106"/>
      <c r="E2" s="107"/>
      <c r="F2" s="107"/>
      <c r="G2" s="107"/>
      <c r="H2" s="107"/>
      <c r="I2" s="107"/>
    </row>
    <row r="3" spans="1:9" x14ac:dyDescent="0.2">
      <c r="A3" s="106"/>
      <c r="B3" s="106"/>
      <c r="C3" s="106"/>
      <c r="D3" s="106"/>
      <c r="E3" s="107"/>
      <c r="F3" s="107"/>
      <c r="G3" s="107"/>
      <c r="H3" s="107"/>
      <c r="I3" s="107"/>
    </row>
    <row r="4" spans="1:9" x14ac:dyDescent="0.2">
      <c r="A4" s="106"/>
      <c r="B4" s="106"/>
      <c r="C4" s="106"/>
      <c r="D4" s="106"/>
      <c r="E4" s="107"/>
      <c r="F4" s="107"/>
      <c r="G4" s="107"/>
      <c r="H4" s="107"/>
      <c r="I4" s="107"/>
    </row>
    <row r="5" spans="1:9" ht="27" customHeight="1" x14ac:dyDescent="0.2">
      <c r="A5" s="106"/>
      <c r="B5" s="106"/>
      <c r="C5" s="106"/>
      <c r="D5" s="106"/>
      <c r="E5" s="107"/>
      <c r="F5" s="107"/>
      <c r="G5" s="107"/>
      <c r="H5" s="107"/>
      <c r="I5" s="107"/>
    </row>
    <row r="6" spans="1:9" ht="22.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</row>
    <row r="7" spans="1:9" ht="6.75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</row>
    <row r="8" spans="1:9" x14ac:dyDescent="0.2">
      <c r="A8" s="69" t="s">
        <v>22</v>
      </c>
      <c r="B8" s="69"/>
      <c r="C8" s="69"/>
      <c r="D8" s="69"/>
      <c r="E8" s="69"/>
      <c r="F8" s="69"/>
      <c r="G8" s="69"/>
      <c r="H8" s="69"/>
      <c r="I8" s="69"/>
    </row>
    <row r="9" spans="1:9" x14ac:dyDescent="0.2">
      <c r="A9" s="69" t="s">
        <v>62</v>
      </c>
      <c r="B9" s="69"/>
      <c r="C9" s="69"/>
      <c r="D9" s="69"/>
      <c r="E9" s="69"/>
      <c r="F9" s="69"/>
      <c r="G9" s="69"/>
      <c r="H9" s="69"/>
      <c r="I9" s="69"/>
    </row>
    <row r="10" spans="1:9" ht="13.5" customHeight="1" x14ac:dyDescent="0.3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21.75" customHeight="1" x14ac:dyDescent="0.25">
      <c r="A11" s="67" t="s">
        <v>126</v>
      </c>
      <c r="B11" s="67"/>
      <c r="C11" s="67"/>
      <c r="D11" s="67"/>
      <c r="E11" s="67"/>
      <c r="F11" s="67"/>
      <c r="G11" s="67"/>
      <c r="H11" s="67"/>
      <c r="I11" s="67"/>
    </row>
    <row r="12" spans="1:9" ht="12" customHeight="1" x14ac:dyDescent="0.2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 customHeight="1" x14ac:dyDescent="0.2">
      <c r="A13" s="101" t="s">
        <v>61</v>
      </c>
      <c r="B13" s="101"/>
      <c r="C13" s="101"/>
      <c r="D13" s="101"/>
      <c r="E13" s="101"/>
      <c r="F13" s="101"/>
      <c r="G13" s="101"/>
      <c r="H13" s="101"/>
      <c r="I13" s="101"/>
    </row>
    <row r="14" spans="1:9" ht="36" x14ac:dyDescent="0.2">
      <c r="A14" s="101" t="s">
        <v>10</v>
      </c>
      <c r="B14" s="101"/>
      <c r="C14" s="101"/>
      <c r="D14" s="101" t="s">
        <v>11</v>
      </c>
      <c r="E14" s="101"/>
      <c r="F14" s="101" t="s">
        <v>12</v>
      </c>
      <c r="G14" s="101"/>
      <c r="H14" s="17" t="s">
        <v>15</v>
      </c>
      <c r="I14" s="19" t="s">
        <v>75</v>
      </c>
    </row>
    <row r="15" spans="1:9" ht="12.75" customHeight="1" x14ac:dyDescent="0.2">
      <c r="A15" s="61" t="s">
        <v>13</v>
      </c>
      <c r="B15" s="61"/>
      <c r="C15" s="61"/>
      <c r="D15" s="62" t="s">
        <v>4</v>
      </c>
      <c r="E15" s="62"/>
      <c r="F15" s="62">
        <v>1</v>
      </c>
      <c r="G15" s="62"/>
      <c r="H15" s="22">
        <v>6000</v>
      </c>
      <c r="I15" s="22">
        <f>H15*0.5</f>
        <v>3000</v>
      </c>
    </row>
    <row r="16" spans="1:9" ht="12.75" customHeight="1" x14ac:dyDescent="0.2">
      <c r="A16" s="61" t="s">
        <v>5</v>
      </c>
      <c r="B16" s="61"/>
      <c r="C16" s="61"/>
      <c r="D16" s="62" t="s">
        <v>4</v>
      </c>
      <c r="E16" s="62"/>
      <c r="F16" s="62">
        <v>1</v>
      </c>
      <c r="G16" s="62"/>
      <c r="H16" s="22">
        <v>6000</v>
      </c>
      <c r="I16" s="22">
        <f t="shared" ref="I16:I20" si="0">H16*0.5</f>
        <v>3000</v>
      </c>
    </row>
    <row r="17" spans="1:9" ht="12.75" customHeight="1" x14ac:dyDescent="0.2">
      <c r="A17" s="61" t="s">
        <v>6</v>
      </c>
      <c r="B17" s="61"/>
      <c r="C17" s="61"/>
      <c r="D17" s="62" t="s">
        <v>4</v>
      </c>
      <c r="E17" s="62"/>
      <c r="F17" s="62">
        <v>1</v>
      </c>
      <c r="G17" s="62"/>
      <c r="H17" s="22">
        <v>6000</v>
      </c>
      <c r="I17" s="22">
        <f t="shared" si="0"/>
        <v>3000</v>
      </c>
    </row>
    <row r="18" spans="1:9" ht="12.75" customHeight="1" x14ac:dyDescent="0.2">
      <c r="A18" s="61" t="s">
        <v>7</v>
      </c>
      <c r="B18" s="61"/>
      <c r="C18" s="61"/>
      <c r="D18" s="62" t="s">
        <v>4</v>
      </c>
      <c r="E18" s="62"/>
      <c r="F18" s="62">
        <v>1</v>
      </c>
      <c r="G18" s="62"/>
      <c r="H18" s="22">
        <v>6000</v>
      </c>
      <c r="I18" s="22">
        <f t="shared" si="0"/>
        <v>3000</v>
      </c>
    </row>
    <row r="19" spans="1:9" ht="12.75" customHeight="1" x14ac:dyDescent="0.2">
      <c r="A19" s="61" t="s">
        <v>8</v>
      </c>
      <c r="B19" s="61"/>
      <c r="C19" s="61"/>
      <c r="D19" s="62" t="s">
        <v>4</v>
      </c>
      <c r="E19" s="62"/>
      <c r="F19" s="62">
        <v>1</v>
      </c>
      <c r="G19" s="62"/>
      <c r="H19" s="22">
        <v>6000</v>
      </c>
      <c r="I19" s="22">
        <f t="shared" si="0"/>
        <v>3000</v>
      </c>
    </row>
    <row r="20" spans="1:9" ht="12.75" customHeight="1" x14ac:dyDescent="0.2">
      <c r="A20" s="61" t="s">
        <v>9</v>
      </c>
      <c r="B20" s="61"/>
      <c r="C20" s="61"/>
      <c r="D20" s="62" t="s">
        <v>4</v>
      </c>
      <c r="E20" s="62"/>
      <c r="F20" s="62">
        <v>2</v>
      </c>
      <c r="G20" s="62"/>
      <c r="H20" s="22">
        <v>9000</v>
      </c>
      <c r="I20" s="22">
        <f t="shared" si="0"/>
        <v>4500</v>
      </c>
    </row>
    <row r="21" spans="1:9" x14ac:dyDescent="0.2">
      <c r="A21" s="61" t="s">
        <v>52</v>
      </c>
      <c r="B21" s="61"/>
      <c r="C21" s="61"/>
      <c r="D21" s="62" t="s">
        <v>4</v>
      </c>
      <c r="E21" s="62"/>
      <c r="F21" s="62">
        <v>2</v>
      </c>
      <c r="G21" s="62"/>
      <c r="H21" s="23" t="s">
        <v>129</v>
      </c>
      <c r="I21" s="25" t="s">
        <v>76</v>
      </c>
    </row>
    <row r="22" spans="1:9" ht="12.75" customHeight="1" x14ac:dyDescent="0.2">
      <c r="A22" s="61" t="s">
        <v>53</v>
      </c>
      <c r="B22" s="61"/>
      <c r="C22" s="61"/>
      <c r="D22" s="61"/>
      <c r="E22" s="61"/>
      <c r="F22" s="61"/>
      <c r="G22" s="61"/>
      <c r="H22" s="61"/>
      <c r="I22" s="61"/>
    </row>
    <row r="23" spans="1:9" ht="13.5" customHeight="1" x14ac:dyDescent="0.2">
      <c r="A23" s="101" t="s">
        <v>60</v>
      </c>
      <c r="B23" s="101"/>
      <c r="C23" s="101"/>
      <c r="D23" s="101"/>
      <c r="E23" s="101"/>
      <c r="F23" s="101"/>
      <c r="G23" s="101"/>
      <c r="H23" s="101"/>
      <c r="I23" s="101"/>
    </row>
    <row r="24" spans="1:9" ht="36" customHeight="1" x14ac:dyDescent="0.2">
      <c r="A24" s="114" t="s">
        <v>80</v>
      </c>
      <c r="B24" s="114"/>
      <c r="C24" s="114"/>
      <c r="D24" s="114"/>
      <c r="E24" s="114"/>
      <c r="F24" s="108" t="s">
        <v>1</v>
      </c>
      <c r="G24" s="109"/>
      <c r="H24" s="109"/>
      <c r="I24" s="19" t="s">
        <v>75</v>
      </c>
    </row>
    <row r="25" spans="1:9" x14ac:dyDescent="0.2">
      <c r="A25" s="115"/>
      <c r="B25" s="116"/>
      <c r="C25" s="2"/>
      <c r="D25" s="18" t="s">
        <v>2</v>
      </c>
      <c r="E25" s="3">
        <v>100</v>
      </c>
      <c r="F25" s="119">
        <v>15000</v>
      </c>
      <c r="G25" s="120"/>
      <c r="H25" s="120"/>
      <c r="I25" s="22">
        <f>0.3*F25</f>
        <v>4500</v>
      </c>
    </row>
    <row r="26" spans="1:9" x14ac:dyDescent="0.2">
      <c r="A26" s="117" t="s">
        <v>0</v>
      </c>
      <c r="B26" s="118"/>
      <c r="C26" s="4">
        <f>E25</f>
        <v>100</v>
      </c>
      <c r="D26" s="21" t="s">
        <v>2</v>
      </c>
      <c r="E26" s="5">
        <v>200</v>
      </c>
      <c r="F26" s="6">
        <v>15000</v>
      </c>
      <c r="G26" s="7" t="str">
        <f>CONCATENATE("тенге, + площадь свыше ",E25," кв.м. х на")</f>
        <v>тенге, + площадь свыше 100 кв.м. х на</v>
      </c>
      <c r="H26" s="7">
        <v>70</v>
      </c>
      <c r="I26" s="22">
        <f>F26*0.3</f>
        <v>4500</v>
      </c>
    </row>
    <row r="27" spans="1:9" x14ac:dyDescent="0.2">
      <c r="A27" s="110" t="s">
        <v>0</v>
      </c>
      <c r="B27" s="111"/>
      <c r="C27" s="8">
        <f>E26</f>
        <v>200</v>
      </c>
      <c r="D27" s="20" t="s">
        <v>2</v>
      </c>
      <c r="E27" s="9">
        <v>500</v>
      </c>
      <c r="F27" s="10">
        <f>F26+(E26-E25)*H26</f>
        <v>22000</v>
      </c>
      <c r="G27" s="9" t="str">
        <f>CONCATENATE("тенге, + площадь свыше ",E26," кв.м.х на")</f>
        <v>тенге, + площадь свыше 200 кв.м.х на</v>
      </c>
      <c r="H27" s="7">
        <v>40</v>
      </c>
      <c r="I27" s="22">
        <f>F27*0.25</f>
        <v>5500</v>
      </c>
    </row>
    <row r="28" spans="1:9" x14ac:dyDescent="0.2">
      <c r="A28" s="110" t="s">
        <v>0</v>
      </c>
      <c r="B28" s="111"/>
      <c r="C28" s="8">
        <f>E27</f>
        <v>500</v>
      </c>
      <c r="D28" s="20" t="s">
        <v>2</v>
      </c>
      <c r="E28" s="9">
        <v>1000</v>
      </c>
      <c r="F28" s="6">
        <f>F27+(E27-E26)*H27</f>
        <v>34000</v>
      </c>
      <c r="G28" s="7" t="str">
        <f>CONCATENATE("тенге, + площадь свыше ",E27," кв.м. х на")</f>
        <v>тенге, + площадь свыше 500 кв.м. х на</v>
      </c>
      <c r="H28" s="7">
        <v>20</v>
      </c>
      <c r="I28" s="22">
        <f>F28*0.2</f>
        <v>6800</v>
      </c>
    </row>
    <row r="29" spans="1:9" ht="24" x14ac:dyDescent="0.2">
      <c r="A29" s="110" t="s">
        <v>0</v>
      </c>
      <c r="B29" s="111"/>
      <c r="C29" s="8">
        <f>E28</f>
        <v>1000</v>
      </c>
      <c r="D29" s="20" t="s">
        <v>2</v>
      </c>
      <c r="E29" s="9">
        <v>2000</v>
      </c>
      <c r="F29" s="11">
        <f>F28+(E28-E27)*H28</f>
        <v>44000</v>
      </c>
      <c r="G29" s="12" t="str">
        <f>CONCATENATE("тенге, + площадь свыше ",E28," кв.м. х на")</f>
        <v>тенге, + площадь свыше 1000 кв.м. х на</v>
      </c>
      <c r="H29" s="7">
        <v>10</v>
      </c>
      <c r="I29" s="22">
        <f>ROUND(F29*0.16,-2)</f>
        <v>7000</v>
      </c>
    </row>
    <row r="30" spans="1:9" ht="24" x14ac:dyDescent="0.2">
      <c r="A30" s="110" t="s">
        <v>0</v>
      </c>
      <c r="B30" s="111"/>
      <c r="C30" s="8">
        <f>E29</f>
        <v>2000</v>
      </c>
      <c r="D30" s="20" t="s">
        <v>2</v>
      </c>
      <c r="E30" s="9">
        <v>5000</v>
      </c>
      <c r="F30" s="6">
        <f>F29+(E29-E28)*H29</f>
        <v>54000</v>
      </c>
      <c r="G30" s="7" t="str">
        <f>CONCATENATE("тенге, + площадь свыше ",E29," кв.м. х на")</f>
        <v>тенге, + площадь свыше 2000 кв.м. х на</v>
      </c>
      <c r="H30" s="7">
        <v>5</v>
      </c>
      <c r="I30" s="22">
        <f>ROUND(F30*0.14,-2)</f>
        <v>7600</v>
      </c>
    </row>
    <row r="31" spans="1:9" ht="24" x14ac:dyDescent="0.2">
      <c r="A31" s="112" t="s">
        <v>0</v>
      </c>
      <c r="B31" s="113"/>
      <c r="C31" s="7"/>
      <c r="D31" s="18"/>
      <c r="E31" s="7">
        <v>5000</v>
      </c>
      <c r="F31" s="6">
        <f>F30+(E30-E29)*H30</f>
        <v>69000</v>
      </c>
      <c r="G31" s="7" t="str">
        <f>CONCATENATE("тенге, + площадь свыше ",E30," кв.м. х на")</f>
        <v>тенге, + площадь свыше 5000 кв.м. х на</v>
      </c>
      <c r="H31" s="7">
        <v>3</v>
      </c>
      <c r="I31" s="22">
        <f>ROUND(F31*0.12,-2)</f>
        <v>8300</v>
      </c>
    </row>
    <row r="32" spans="1:9" ht="22.5" customHeight="1" x14ac:dyDescent="0.2">
      <c r="A32" s="61" t="s">
        <v>14</v>
      </c>
      <c r="B32" s="61"/>
      <c r="C32" s="61"/>
      <c r="D32" s="61"/>
      <c r="E32" s="61"/>
      <c r="F32" s="121"/>
      <c r="G32" s="121"/>
      <c r="H32" s="121"/>
      <c r="I32" s="121"/>
    </row>
    <row r="33" spans="1:9" x14ac:dyDescent="0.2">
      <c r="A33" s="122" t="s">
        <v>78</v>
      </c>
      <c r="B33" s="123"/>
      <c r="C33" s="123"/>
      <c r="D33" s="123"/>
      <c r="E33" s="123"/>
      <c r="F33" s="123"/>
      <c r="G33" s="123"/>
      <c r="H33" s="123"/>
      <c r="I33" s="124"/>
    </row>
    <row r="34" spans="1:9" ht="12.75" customHeight="1" x14ac:dyDescent="0.2">
      <c r="A34" s="101" t="s">
        <v>59</v>
      </c>
      <c r="B34" s="101"/>
      <c r="C34" s="101"/>
      <c r="D34" s="101"/>
      <c r="E34" s="101"/>
      <c r="F34" s="101"/>
      <c r="G34" s="101"/>
      <c r="H34" s="101"/>
      <c r="I34" s="101"/>
    </row>
    <row r="35" spans="1:9" ht="36" x14ac:dyDescent="0.2">
      <c r="A35" s="125" t="s">
        <v>21</v>
      </c>
      <c r="B35" s="126"/>
      <c r="C35" s="126"/>
      <c r="D35" s="126"/>
      <c r="E35" s="127"/>
      <c r="F35" s="108" t="s">
        <v>15</v>
      </c>
      <c r="G35" s="109"/>
      <c r="H35" s="109"/>
      <c r="I35" s="19" t="s">
        <v>75</v>
      </c>
    </row>
    <row r="36" spans="1:9" ht="14.25" customHeight="1" x14ac:dyDescent="0.2">
      <c r="A36" s="128"/>
      <c r="B36" s="129"/>
      <c r="C36" s="13"/>
      <c r="D36" s="20" t="s">
        <v>2</v>
      </c>
      <c r="E36" s="14">
        <v>1000</v>
      </c>
      <c r="F36" s="119">
        <v>10000</v>
      </c>
      <c r="G36" s="120"/>
      <c r="H36" s="120"/>
      <c r="I36" s="22">
        <f>0.25*F36</f>
        <v>2500</v>
      </c>
    </row>
    <row r="37" spans="1:9" x14ac:dyDescent="0.2">
      <c r="A37" s="110" t="s">
        <v>0</v>
      </c>
      <c r="B37" s="111"/>
      <c r="C37" s="8">
        <f>E36</f>
        <v>1000</v>
      </c>
      <c r="D37" s="20" t="s">
        <v>2</v>
      </c>
      <c r="E37" s="9">
        <v>2000</v>
      </c>
      <c r="F37" s="6">
        <f>F36</f>
        <v>10000</v>
      </c>
      <c r="G37" s="7" t="str">
        <f t="shared" ref="G37:G42" si="1">CONCATENATE("тенге, + площадь более ",E36," кв.м. х на")</f>
        <v>тенге, + площадь более 1000 кв.м. х на</v>
      </c>
      <c r="H37" s="24">
        <v>3</v>
      </c>
      <c r="I37" s="22">
        <f>0.25*F37</f>
        <v>2500</v>
      </c>
    </row>
    <row r="38" spans="1:9" x14ac:dyDescent="0.2">
      <c r="A38" s="110" t="s">
        <v>0</v>
      </c>
      <c r="B38" s="111"/>
      <c r="C38" s="8">
        <f>E37</f>
        <v>2000</v>
      </c>
      <c r="D38" s="20" t="s">
        <v>2</v>
      </c>
      <c r="E38" s="9">
        <v>5000</v>
      </c>
      <c r="F38" s="6">
        <f>F37+(E37-E36)*H37</f>
        <v>13000</v>
      </c>
      <c r="G38" s="7" t="str">
        <f t="shared" si="1"/>
        <v>тенге, + площадь более 2000 кв.м. х на</v>
      </c>
      <c r="H38" s="24">
        <v>1.5</v>
      </c>
      <c r="I38" s="22">
        <f>ROUND(0.25*F38,-2)</f>
        <v>3300</v>
      </c>
    </row>
    <row r="39" spans="1:9" x14ac:dyDescent="0.2">
      <c r="A39" s="110" t="s">
        <v>0</v>
      </c>
      <c r="B39" s="111"/>
      <c r="C39" s="8">
        <f>E38</f>
        <v>5000</v>
      </c>
      <c r="D39" s="20" t="s">
        <v>2</v>
      </c>
      <c r="E39" s="9">
        <v>10000</v>
      </c>
      <c r="F39" s="6">
        <f>F38+(E38-E37)*H38</f>
        <v>17500</v>
      </c>
      <c r="G39" s="7" t="str">
        <f t="shared" si="1"/>
        <v>тенге, + площадь более 5000 кв.м. х на</v>
      </c>
      <c r="H39" s="24">
        <v>0.75</v>
      </c>
      <c r="I39" s="22">
        <f t="shared" ref="I39:I42" si="2">ROUND(0.25*F39,-2)</f>
        <v>4400</v>
      </c>
    </row>
    <row r="40" spans="1:9" ht="24" x14ac:dyDescent="0.2">
      <c r="A40" s="110" t="s">
        <v>0</v>
      </c>
      <c r="B40" s="111"/>
      <c r="C40" s="8">
        <f>E39</f>
        <v>10000</v>
      </c>
      <c r="D40" s="20" t="s">
        <v>2</v>
      </c>
      <c r="E40" s="9">
        <v>20000</v>
      </c>
      <c r="F40" s="6">
        <f>F39+(E39-E38)*H39</f>
        <v>21250</v>
      </c>
      <c r="G40" s="7" t="str">
        <f t="shared" si="1"/>
        <v>тенге, + площадь более 10000 кв.м. х на</v>
      </c>
      <c r="H40" s="24">
        <v>0.35</v>
      </c>
      <c r="I40" s="22">
        <f t="shared" si="2"/>
        <v>5300</v>
      </c>
    </row>
    <row r="41" spans="1:9" ht="24" x14ac:dyDescent="0.2">
      <c r="A41" s="110" t="s">
        <v>0</v>
      </c>
      <c r="B41" s="111"/>
      <c r="C41" s="8">
        <f>E40</f>
        <v>20000</v>
      </c>
      <c r="D41" s="20" t="s">
        <v>2</v>
      </c>
      <c r="E41" s="9">
        <v>50000</v>
      </c>
      <c r="F41" s="6">
        <f>F40+(E40-E39)*H40</f>
        <v>24750</v>
      </c>
      <c r="G41" s="7" t="str">
        <f t="shared" si="1"/>
        <v>тенге, + площадь более 20000 кв.м. х на</v>
      </c>
      <c r="H41" s="24">
        <v>0.2</v>
      </c>
      <c r="I41" s="22">
        <f t="shared" si="2"/>
        <v>6200</v>
      </c>
    </row>
    <row r="42" spans="1:9" ht="24" x14ac:dyDescent="0.2">
      <c r="A42" s="112" t="s">
        <v>0</v>
      </c>
      <c r="B42" s="113"/>
      <c r="C42" s="7"/>
      <c r="D42" s="18"/>
      <c r="E42" s="7">
        <v>50000</v>
      </c>
      <c r="F42" s="6">
        <f>F41+(E41-E40)*H41</f>
        <v>30750</v>
      </c>
      <c r="G42" s="7" t="str">
        <f t="shared" si="1"/>
        <v>тенге, + площадь более 50000 кв.м. х на</v>
      </c>
      <c r="H42" s="24">
        <v>0.1</v>
      </c>
      <c r="I42" s="22">
        <f t="shared" si="2"/>
        <v>7700</v>
      </c>
    </row>
    <row r="43" spans="1:9" ht="12.75" customHeight="1" x14ac:dyDescent="0.2">
      <c r="A43" s="122" t="s">
        <v>55</v>
      </c>
      <c r="B43" s="123"/>
      <c r="C43" s="123"/>
      <c r="D43" s="123"/>
      <c r="E43" s="123"/>
      <c r="F43" s="130"/>
      <c r="G43" s="130"/>
      <c r="H43" s="130"/>
      <c r="I43" s="131"/>
    </row>
    <row r="44" spans="1:9" ht="12.75" customHeight="1" x14ac:dyDescent="0.2">
      <c r="A44" s="101" t="s">
        <v>58</v>
      </c>
      <c r="B44" s="101"/>
      <c r="C44" s="101"/>
      <c r="D44" s="101"/>
      <c r="E44" s="101"/>
      <c r="F44" s="101"/>
      <c r="G44" s="101"/>
      <c r="H44" s="101"/>
      <c r="I44" s="101"/>
    </row>
    <row r="45" spans="1:9" ht="36" x14ac:dyDescent="0.2">
      <c r="A45" s="101" t="s">
        <v>67</v>
      </c>
      <c r="B45" s="101"/>
      <c r="C45" s="101"/>
      <c r="D45" s="101"/>
      <c r="E45" s="101"/>
      <c r="F45" s="101" t="s">
        <v>12</v>
      </c>
      <c r="G45" s="101"/>
      <c r="H45" s="17" t="s">
        <v>15</v>
      </c>
      <c r="I45" s="19" t="s">
        <v>75</v>
      </c>
    </row>
    <row r="46" spans="1:9" ht="12.75" customHeight="1" x14ac:dyDescent="0.2">
      <c r="A46" s="112"/>
      <c r="B46" s="113"/>
      <c r="C46" s="15"/>
      <c r="D46" s="18" t="s">
        <v>2</v>
      </c>
      <c r="E46" s="16">
        <v>1</v>
      </c>
      <c r="F46" s="62">
        <v>3</v>
      </c>
      <c r="G46" s="62"/>
      <c r="H46" s="6">
        <v>20000</v>
      </c>
      <c r="I46" s="22">
        <f>0.15*H46</f>
        <v>3000</v>
      </c>
    </row>
    <row r="47" spans="1:9" x14ac:dyDescent="0.2">
      <c r="A47" s="112" t="s">
        <v>26</v>
      </c>
      <c r="B47" s="113"/>
      <c r="C47" s="15">
        <v>1</v>
      </c>
      <c r="D47" s="18" t="s">
        <v>2</v>
      </c>
      <c r="E47" s="16">
        <v>10</v>
      </c>
      <c r="F47" s="62">
        <v>3</v>
      </c>
      <c r="G47" s="62"/>
      <c r="H47" s="6">
        <v>20000</v>
      </c>
      <c r="I47" s="22">
        <f t="shared" ref="I47:I50" si="3">0.15*H47</f>
        <v>3000</v>
      </c>
    </row>
    <row r="48" spans="1:9" ht="12.75" customHeight="1" x14ac:dyDescent="0.2">
      <c r="A48" s="112" t="s">
        <v>26</v>
      </c>
      <c r="B48" s="113"/>
      <c r="C48" s="15">
        <v>10</v>
      </c>
      <c r="D48" s="18" t="s">
        <v>2</v>
      </c>
      <c r="E48" s="16">
        <v>100</v>
      </c>
      <c r="F48" s="62">
        <v>3</v>
      </c>
      <c r="G48" s="62"/>
      <c r="H48" s="6">
        <v>30000</v>
      </c>
      <c r="I48" s="22">
        <f t="shared" si="3"/>
        <v>4500</v>
      </c>
    </row>
    <row r="49" spans="1:9" ht="12.75" customHeight="1" x14ac:dyDescent="0.2">
      <c r="A49" s="112" t="s">
        <v>26</v>
      </c>
      <c r="B49" s="113"/>
      <c r="C49" s="15">
        <v>100</v>
      </c>
      <c r="D49" s="18" t="s">
        <v>2</v>
      </c>
      <c r="E49" s="16">
        <v>1000</v>
      </c>
      <c r="F49" s="62">
        <v>3</v>
      </c>
      <c r="G49" s="62"/>
      <c r="H49" s="6">
        <v>40000</v>
      </c>
      <c r="I49" s="22">
        <f t="shared" si="3"/>
        <v>6000</v>
      </c>
    </row>
    <row r="50" spans="1:9" x14ac:dyDescent="0.2">
      <c r="A50" s="112" t="s">
        <v>0</v>
      </c>
      <c r="B50" s="113"/>
      <c r="C50" s="15"/>
      <c r="D50" s="18"/>
      <c r="E50" s="16">
        <v>1000</v>
      </c>
      <c r="F50" s="62">
        <v>3</v>
      </c>
      <c r="G50" s="62"/>
      <c r="H50" s="6">
        <v>50000</v>
      </c>
      <c r="I50" s="22">
        <f t="shared" si="3"/>
        <v>7500</v>
      </c>
    </row>
    <row r="51" spans="1:9" ht="12.75" customHeight="1" x14ac:dyDescent="0.2">
      <c r="A51" s="132" t="s">
        <v>90</v>
      </c>
      <c r="B51" s="133"/>
      <c r="C51" s="133"/>
      <c r="D51" s="133"/>
      <c r="E51" s="133"/>
      <c r="F51" s="133"/>
      <c r="G51" s="133"/>
      <c r="H51" s="133"/>
      <c r="I51" s="134"/>
    </row>
    <row r="52" spans="1:9" ht="36" customHeight="1" x14ac:dyDescent="0.2">
      <c r="A52" s="101" t="s">
        <v>10</v>
      </c>
      <c r="B52" s="101"/>
      <c r="C52" s="101"/>
      <c r="D52" s="101"/>
      <c r="E52" s="101"/>
      <c r="F52" s="101" t="s">
        <v>12</v>
      </c>
      <c r="G52" s="101"/>
      <c r="H52" s="30" t="s">
        <v>15</v>
      </c>
      <c r="I52" s="29" t="s">
        <v>75</v>
      </c>
    </row>
    <row r="53" spans="1:9" ht="12.75" customHeight="1" x14ac:dyDescent="0.2">
      <c r="A53" s="72" t="s">
        <v>97</v>
      </c>
      <c r="B53" s="72"/>
      <c r="C53" s="72"/>
      <c r="D53" s="72"/>
      <c r="E53" s="72"/>
      <c r="F53" s="73">
        <v>3</v>
      </c>
      <c r="G53" s="73"/>
      <c r="H53" s="32">
        <v>35000</v>
      </c>
      <c r="I53" s="31">
        <f>0.25*H53</f>
        <v>8750</v>
      </c>
    </row>
    <row r="54" spans="1:9" ht="12.75" customHeight="1" x14ac:dyDescent="0.2">
      <c r="A54" s="72" t="s">
        <v>91</v>
      </c>
      <c r="B54" s="72"/>
      <c r="C54" s="72"/>
      <c r="D54" s="72"/>
      <c r="E54" s="72"/>
      <c r="F54" s="73">
        <v>3</v>
      </c>
      <c r="G54" s="73"/>
      <c r="H54" s="32">
        <v>55000</v>
      </c>
      <c r="I54" s="31">
        <f t="shared" ref="I54:I59" si="4">0.25*H54</f>
        <v>13750</v>
      </c>
    </row>
    <row r="55" spans="1:9" x14ac:dyDescent="0.2">
      <c r="A55" s="72" t="s">
        <v>92</v>
      </c>
      <c r="B55" s="72"/>
      <c r="C55" s="72"/>
      <c r="D55" s="72"/>
      <c r="E55" s="72"/>
      <c r="F55" s="73">
        <v>3</v>
      </c>
      <c r="G55" s="73"/>
      <c r="H55" s="32">
        <v>10000</v>
      </c>
      <c r="I55" s="31">
        <f t="shared" si="4"/>
        <v>2500</v>
      </c>
    </row>
    <row r="56" spans="1:9" x14ac:dyDescent="0.2">
      <c r="A56" s="72" t="s">
        <v>93</v>
      </c>
      <c r="B56" s="72"/>
      <c r="C56" s="72"/>
      <c r="D56" s="72"/>
      <c r="E56" s="72"/>
      <c r="F56" s="73">
        <v>5</v>
      </c>
      <c r="G56" s="73"/>
      <c r="H56" s="32">
        <v>60000</v>
      </c>
      <c r="I56" s="31">
        <f t="shared" si="4"/>
        <v>15000</v>
      </c>
    </row>
    <row r="57" spans="1:9" x14ac:dyDescent="0.2">
      <c r="A57" s="72" t="s">
        <v>94</v>
      </c>
      <c r="B57" s="72"/>
      <c r="C57" s="72"/>
      <c r="D57" s="72"/>
      <c r="E57" s="72"/>
      <c r="F57" s="73">
        <v>5</v>
      </c>
      <c r="G57" s="73"/>
      <c r="H57" s="32">
        <v>95000</v>
      </c>
      <c r="I57" s="31">
        <f t="shared" si="4"/>
        <v>23750</v>
      </c>
    </row>
    <row r="58" spans="1:9" x14ac:dyDescent="0.2">
      <c r="A58" s="72" t="s">
        <v>95</v>
      </c>
      <c r="B58" s="72"/>
      <c r="C58" s="72"/>
      <c r="D58" s="72"/>
      <c r="E58" s="72"/>
      <c r="F58" s="73">
        <v>5</v>
      </c>
      <c r="G58" s="73"/>
      <c r="H58" s="32">
        <v>10000</v>
      </c>
      <c r="I58" s="31">
        <f t="shared" si="4"/>
        <v>2500</v>
      </c>
    </row>
    <row r="59" spans="1:9" x14ac:dyDescent="0.2">
      <c r="A59" s="72" t="s">
        <v>96</v>
      </c>
      <c r="B59" s="72"/>
      <c r="C59" s="72"/>
      <c r="D59" s="72"/>
      <c r="E59" s="72"/>
      <c r="F59" s="73">
        <v>5</v>
      </c>
      <c r="G59" s="73"/>
      <c r="H59" s="32">
        <v>55000</v>
      </c>
      <c r="I59" s="31">
        <f t="shared" si="4"/>
        <v>13750</v>
      </c>
    </row>
    <row r="60" spans="1:9" x14ac:dyDescent="0.2">
      <c r="A60" s="108" t="s">
        <v>57</v>
      </c>
      <c r="B60" s="109"/>
      <c r="C60" s="109"/>
      <c r="D60" s="109"/>
      <c r="E60" s="109"/>
      <c r="F60" s="109"/>
      <c r="G60" s="109"/>
      <c r="H60" s="109"/>
      <c r="I60" s="141"/>
    </row>
    <row r="61" spans="1:9" ht="36" x14ac:dyDescent="0.2">
      <c r="A61" s="101" t="s">
        <v>10</v>
      </c>
      <c r="B61" s="101"/>
      <c r="C61" s="101"/>
      <c r="D61" s="101"/>
      <c r="E61" s="101"/>
      <c r="F61" s="108" t="s">
        <v>15</v>
      </c>
      <c r="G61" s="109"/>
      <c r="H61" s="109"/>
      <c r="I61" s="29" t="s">
        <v>75</v>
      </c>
    </row>
    <row r="62" spans="1:9" ht="36" customHeight="1" x14ac:dyDescent="0.2">
      <c r="A62" s="122" t="s">
        <v>65</v>
      </c>
      <c r="B62" s="123"/>
      <c r="C62" s="123"/>
      <c r="D62" s="123"/>
      <c r="E62" s="124"/>
      <c r="F62" s="119" t="s">
        <v>82</v>
      </c>
      <c r="G62" s="120"/>
      <c r="H62" s="120"/>
      <c r="I62" s="26" t="s">
        <v>77</v>
      </c>
    </row>
    <row r="63" spans="1:9" ht="12.75" customHeight="1" x14ac:dyDescent="0.2">
      <c r="A63" s="135" t="s">
        <v>66</v>
      </c>
      <c r="B63" s="136"/>
      <c r="C63" s="136"/>
      <c r="D63" s="136"/>
      <c r="E63" s="137"/>
      <c r="F63" s="119" t="s">
        <v>83</v>
      </c>
      <c r="G63" s="120"/>
      <c r="H63" s="120"/>
      <c r="I63" s="26" t="s">
        <v>77</v>
      </c>
    </row>
    <row r="64" spans="1:9" ht="12.75" customHeight="1" x14ac:dyDescent="0.2">
      <c r="A64" s="138" t="s">
        <v>84</v>
      </c>
      <c r="B64" s="139"/>
      <c r="C64" s="139"/>
      <c r="D64" s="139"/>
      <c r="E64" s="139"/>
      <c r="F64" s="139"/>
      <c r="G64" s="139"/>
      <c r="H64" s="139"/>
      <c r="I64" s="140"/>
    </row>
    <row r="65" spans="1:9" ht="12.75" customHeight="1" x14ac:dyDescent="0.2">
      <c r="A65" s="132" t="s">
        <v>100</v>
      </c>
      <c r="B65" s="133"/>
      <c r="C65" s="133"/>
      <c r="D65" s="133"/>
      <c r="E65" s="133"/>
      <c r="F65" s="133"/>
      <c r="G65" s="133"/>
      <c r="H65" s="133"/>
      <c r="I65" s="134"/>
    </row>
    <row r="66" spans="1:9" ht="36" x14ac:dyDescent="0.2">
      <c r="A66" s="101" t="s">
        <v>10</v>
      </c>
      <c r="B66" s="101"/>
      <c r="C66" s="101"/>
      <c r="D66" s="101"/>
      <c r="E66" s="101"/>
      <c r="F66" s="108" t="s">
        <v>15</v>
      </c>
      <c r="G66" s="109"/>
      <c r="H66" s="109"/>
      <c r="I66" s="29" t="s">
        <v>75</v>
      </c>
    </row>
    <row r="67" spans="1:9" ht="12.75" customHeight="1" x14ac:dyDescent="0.2">
      <c r="A67" s="72" t="s">
        <v>101</v>
      </c>
      <c r="B67" s="72"/>
      <c r="C67" s="72"/>
      <c r="D67" s="72"/>
      <c r="E67" s="72"/>
      <c r="F67" s="73">
        <v>3</v>
      </c>
      <c r="G67" s="73"/>
      <c r="H67" s="33">
        <v>3500</v>
      </c>
      <c r="I67" s="32">
        <f>0.15*H67</f>
        <v>525</v>
      </c>
    </row>
    <row r="68" spans="1:9" ht="12.75" customHeight="1" x14ac:dyDescent="0.2">
      <c r="A68" s="138" t="s">
        <v>102</v>
      </c>
      <c r="B68" s="139"/>
      <c r="C68" s="139"/>
      <c r="D68" s="139"/>
      <c r="E68" s="140"/>
      <c r="F68" s="73">
        <v>3</v>
      </c>
      <c r="G68" s="73"/>
      <c r="H68" s="33">
        <v>10000</v>
      </c>
      <c r="I68" s="32">
        <f t="shared" ref="I68:I73" si="5">0.15*H68</f>
        <v>1500</v>
      </c>
    </row>
    <row r="69" spans="1:9" ht="12.75" customHeight="1" x14ac:dyDescent="0.2">
      <c r="A69" s="138" t="s">
        <v>103</v>
      </c>
      <c r="B69" s="139"/>
      <c r="C69" s="139"/>
      <c r="D69" s="139"/>
      <c r="E69" s="140"/>
      <c r="F69" s="73">
        <v>3</v>
      </c>
      <c r="G69" s="73"/>
      <c r="H69" s="33">
        <v>50000</v>
      </c>
      <c r="I69" s="32">
        <f t="shared" si="5"/>
        <v>7500</v>
      </c>
    </row>
    <row r="70" spans="1:9" ht="12.75" customHeight="1" x14ac:dyDescent="0.2">
      <c r="A70" s="138" t="s">
        <v>104</v>
      </c>
      <c r="B70" s="139"/>
      <c r="C70" s="139"/>
      <c r="D70" s="139"/>
      <c r="E70" s="140"/>
      <c r="F70" s="74">
        <v>3</v>
      </c>
      <c r="G70" s="74"/>
      <c r="H70" s="33">
        <v>90000</v>
      </c>
      <c r="I70" s="32">
        <f t="shared" si="5"/>
        <v>13500</v>
      </c>
    </row>
    <row r="71" spans="1:9" ht="12.75" customHeight="1" x14ac:dyDescent="0.2">
      <c r="A71" s="138" t="s">
        <v>105</v>
      </c>
      <c r="B71" s="139"/>
      <c r="C71" s="139"/>
      <c r="D71" s="139"/>
      <c r="E71" s="140"/>
      <c r="F71" s="73">
        <v>3</v>
      </c>
      <c r="G71" s="73"/>
      <c r="H71" s="33">
        <v>180000</v>
      </c>
      <c r="I71" s="32">
        <f t="shared" si="5"/>
        <v>27000</v>
      </c>
    </row>
    <row r="72" spans="1:9" ht="12.75" customHeight="1" x14ac:dyDescent="0.2">
      <c r="A72" s="72" t="s">
        <v>106</v>
      </c>
      <c r="B72" s="72"/>
      <c r="C72" s="72"/>
      <c r="D72" s="72"/>
      <c r="E72" s="72"/>
      <c r="F72" s="73">
        <v>3</v>
      </c>
      <c r="G72" s="73"/>
      <c r="H72" s="33">
        <v>1800</v>
      </c>
      <c r="I72" s="32">
        <f t="shared" si="5"/>
        <v>270</v>
      </c>
    </row>
    <row r="73" spans="1:9" ht="12.75" customHeight="1" x14ac:dyDescent="0.2">
      <c r="A73" s="72" t="s">
        <v>107</v>
      </c>
      <c r="B73" s="72"/>
      <c r="C73" s="72"/>
      <c r="D73" s="72"/>
      <c r="E73" s="72"/>
      <c r="F73" s="73">
        <v>3</v>
      </c>
      <c r="G73" s="73"/>
      <c r="H73" s="33">
        <v>400</v>
      </c>
      <c r="I73" s="32">
        <f t="shared" si="5"/>
        <v>60</v>
      </c>
    </row>
    <row r="74" spans="1:9" ht="12.75" customHeight="1" x14ac:dyDescent="0.2">
      <c r="A74" s="101" t="s">
        <v>63</v>
      </c>
      <c r="B74" s="101"/>
      <c r="C74" s="101"/>
      <c r="D74" s="101"/>
      <c r="E74" s="101"/>
      <c r="F74" s="101"/>
      <c r="G74" s="101"/>
      <c r="H74" s="101"/>
      <c r="I74" s="101"/>
    </row>
    <row r="75" spans="1:9" ht="36" x14ac:dyDescent="0.2">
      <c r="A75" s="101" t="s">
        <v>10</v>
      </c>
      <c r="B75" s="101"/>
      <c r="C75" s="101"/>
      <c r="D75" s="101" t="s">
        <v>56</v>
      </c>
      <c r="E75" s="101"/>
      <c r="F75" s="101" t="s">
        <v>12</v>
      </c>
      <c r="G75" s="101"/>
      <c r="H75" s="29" t="s">
        <v>25</v>
      </c>
      <c r="I75" s="29" t="s">
        <v>75</v>
      </c>
    </row>
    <row r="76" spans="1:9" ht="12.75" customHeight="1" x14ac:dyDescent="0.2">
      <c r="A76" s="61" t="s">
        <v>16</v>
      </c>
      <c r="B76" s="61"/>
      <c r="C76" s="61"/>
      <c r="D76" s="62" t="s">
        <v>4</v>
      </c>
      <c r="E76" s="62"/>
      <c r="F76" s="62">
        <v>1</v>
      </c>
      <c r="G76" s="62"/>
      <c r="H76" s="27">
        <v>7000</v>
      </c>
      <c r="I76" s="22">
        <f>0.4*H76</f>
        <v>2800</v>
      </c>
    </row>
    <row r="77" spans="1:9" ht="12.75" customHeight="1" x14ac:dyDescent="0.2">
      <c r="A77" s="61" t="s">
        <v>17</v>
      </c>
      <c r="B77" s="61"/>
      <c r="C77" s="61"/>
      <c r="D77" s="62" t="s">
        <v>4</v>
      </c>
      <c r="E77" s="62"/>
      <c r="F77" s="62">
        <v>1</v>
      </c>
      <c r="G77" s="62"/>
      <c r="H77" s="27">
        <v>10000</v>
      </c>
      <c r="I77" s="22">
        <f>0.3*H77</f>
        <v>3000</v>
      </c>
    </row>
    <row r="78" spans="1:9" ht="12.75" customHeight="1" x14ac:dyDescent="0.2">
      <c r="A78" s="61" t="s">
        <v>85</v>
      </c>
      <c r="B78" s="61"/>
      <c r="C78" s="61"/>
      <c r="D78" s="62" t="s">
        <v>4</v>
      </c>
      <c r="E78" s="62"/>
      <c r="F78" s="62">
        <v>2</v>
      </c>
      <c r="G78" s="62"/>
      <c r="H78" s="27">
        <v>5000</v>
      </c>
      <c r="I78" s="22">
        <f>0.3*H78</f>
        <v>1500</v>
      </c>
    </row>
    <row r="79" spans="1:9" ht="12.75" customHeight="1" x14ac:dyDescent="0.2">
      <c r="A79" s="61" t="s">
        <v>98</v>
      </c>
      <c r="B79" s="61"/>
      <c r="C79" s="61"/>
      <c r="D79" s="62" t="s">
        <v>4</v>
      </c>
      <c r="E79" s="62"/>
      <c r="F79" s="78" t="s">
        <v>18</v>
      </c>
      <c r="G79" s="78"/>
      <c r="H79" s="27">
        <v>10000</v>
      </c>
      <c r="I79" s="22">
        <f>0.3*H79</f>
        <v>3000</v>
      </c>
    </row>
    <row r="80" spans="1:9" ht="12.75" customHeight="1" x14ac:dyDescent="0.2">
      <c r="A80" s="61" t="s">
        <v>19</v>
      </c>
      <c r="B80" s="61"/>
      <c r="C80" s="61"/>
      <c r="D80" s="62" t="s">
        <v>4</v>
      </c>
      <c r="E80" s="62"/>
      <c r="F80" s="78" t="s">
        <v>20</v>
      </c>
      <c r="G80" s="78"/>
      <c r="H80" s="27">
        <v>10000</v>
      </c>
      <c r="I80" s="22">
        <f>0.3*H80</f>
        <v>3000</v>
      </c>
    </row>
    <row r="81" spans="1:9" ht="12.75" customHeight="1" x14ac:dyDescent="0.2">
      <c r="A81" s="122" t="s">
        <v>99</v>
      </c>
      <c r="B81" s="123"/>
      <c r="C81" s="124"/>
      <c r="D81" s="62" t="s">
        <v>4</v>
      </c>
      <c r="E81" s="62"/>
      <c r="F81" s="175" t="s">
        <v>20</v>
      </c>
      <c r="G81" s="176"/>
      <c r="H81" s="27">
        <v>10000</v>
      </c>
      <c r="I81" s="22">
        <f>0.3*H81</f>
        <v>3000</v>
      </c>
    </row>
    <row r="82" spans="1:9" ht="36" x14ac:dyDescent="0.2">
      <c r="A82" s="61" t="s">
        <v>86</v>
      </c>
      <c r="B82" s="61"/>
      <c r="C82" s="61"/>
      <c r="D82" s="62" t="s">
        <v>4</v>
      </c>
      <c r="E82" s="62"/>
      <c r="F82" s="78" t="s">
        <v>20</v>
      </c>
      <c r="G82" s="78"/>
      <c r="H82" s="28" t="s">
        <v>87</v>
      </c>
      <c r="I82" s="25" t="s">
        <v>77</v>
      </c>
    </row>
    <row r="83" spans="1:9" x14ac:dyDescent="0.2">
      <c r="A83" s="103" t="s">
        <v>69</v>
      </c>
      <c r="B83" s="103"/>
      <c r="C83" s="103"/>
      <c r="D83" s="103"/>
      <c r="E83" s="103"/>
      <c r="F83" s="103"/>
      <c r="G83" s="103"/>
      <c r="H83" s="103"/>
      <c r="I83" s="103"/>
    </row>
    <row r="84" spans="1:9" ht="12.75" customHeight="1" x14ac:dyDescent="0.2">
      <c r="A84" s="154" t="s">
        <v>27</v>
      </c>
      <c r="B84" s="155"/>
      <c r="C84" s="155"/>
      <c r="D84" s="155"/>
      <c r="E84" s="155"/>
      <c r="F84" s="154" t="s">
        <v>28</v>
      </c>
      <c r="G84" s="155"/>
      <c r="H84" s="155"/>
      <c r="I84" s="159"/>
    </row>
    <row r="85" spans="1:9" x14ac:dyDescent="0.2">
      <c r="A85" s="154" t="s">
        <v>29</v>
      </c>
      <c r="B85" s="155"/>
      <c r="C85" s="155"/>
      <c r="D85" s="155"/>
      <c r="E85" s="155"/>
      <c r="F85" s="154" t="s">
        <v>30</v>
      </c>
      <c r="G85" s="155"/>
      <c r="H85" s="155"/>
      <c r="I85" s="159"/>
    </row>
    <row r="86" spans="1:9" ht="12.75" customHeight="1" x14ac:dyDescent="0.2">
      <c r="A86" s="154" t="s">
        <v>31</v>
      </c>
      <c r="B86" s="155"/>
      <c r="C86" s="155"/>
      <c r="D86" s="155"/>
      <c r="E86" s="155"/>
      <c r="F86" s="154" t="s">
        <v>32</v>
      </c>
      <c r="G86" s="155"/>
      <c r="H86" s="155"/>
      <c r="I86" s="159"/>
    </row>
    <row r="87" spans="1:9" ht="12.75" customHeight="1" x14ac:dyDescent="0.2">
      <c r="A87" s="154" t="s">
        <v>33</v>
      </c>
      <c r="B87" s="155"/>
      <c r="C87" s="155"/>
      <c r="D87" s="155"/>
      <c r="E87" s="155"/>
      <c r="F87" s="154" t="s">
        <v>34</v>
      </c>
      <c r="G87" s="155"/>
      <c r="H87" s="155"/>
      <c r="I87" s="159"/>
    </row>
    <row r="88" spans="1:9" ht="12.75" customHeight="1" x14ac:dyDescent="0.2">
      <c r="A88" s="172" t="s">
        <v>35</v>
      </c>
      <c r="B88" s="173"/>
      <c r="C88" s="173"/>
      <c r="D88" s="173"/>
      <c r="E88" s="173"/>
      <c r="F88" s="173"/>
      <c r="G88" s="173"/>
      <c r="H88" s="173"/>
      <c r="I88" s="174"/>
    </row>
    <row r="89" spans="1:9" ht="12.75" customHeight="1" x14ac:dyDescent="0.2">
      <c r="A89" s="151" t="s">
        <v>23</v>
      </c>
      <c r="B89" s="152"/>
      <c r="C89" s="152"/>
      <c r="D89" s="152"/>
      <c r="E89" s="152"/>
      <c r="F89" s="152"/>
      <c r="G89" s="152"/>
      <c r="H89" s="152"/>
      <c r="I89" s="153"/>
    </row>
    <row r="90" spans="1:9" ht="12.75" customHeight="1" x14ac:dyDescent="0.2">
      <c r="A90" s="103" t="s">
        <v>64</v>
      </c>
      <c r="B90" s="103"/>
      <c r="C90" s="103"/>
      <c r="D90" s="103"/>
      <c r="E90" s="103"/>
      <c r="F90" s="103"/>
      <c r="G90" s="103"/>
      <c r="H90" s="103"/>
      <c r="I90" s="103"/>
    </row>
    <row r="91" spans="1:9" ht="12.75" customHeight="1" x14ac:dyDescent="0.2">
      <c r="A91" s="154" t="s">
        <v>36</v>
      </c>
      <c r="B91" s="155"/>
      <c r="C91" s="155"/>
      <c r="D91" s="155"/>
      <c r="E91" s="155"/>
      <c r="F91" s="156" t="s">
        <v>88</v>
      </c>
      <c r="G91" s="157"/>
      <c r="H91" s="157"/>
      <c r="I91" s="158"/>
    </row>
    <row r="92" spans="1:9" ht="12.75" customHeight="1" x14ac:dyDescent="0.2">
      <c r="A92" s="154" t="s">
        <v>38</v>
      </c>
      <c r="B92" s="155"/>
      <c r="C92" s="155"/>
      <c r="D92" s="155"/>
      <c r="E92" s="155"/>
      <c r="F92" s="156" t="s">
        <v>37</v>
      </c>
      <c r="G92" s="157"/>
      <c r="H92" s="157"/>
      <c r="I92" s="158"/>
    </row>
    <row r="93" spans="1:9" ht="12.75" hidden="1" customHeight="1" x14ac:dyDescent="0.2">
      <c r="A93" s="154" t="s">
        <v>39</v>
      </c>
      <c r="B93" s="155"/>
      <c r="C93" s="155"/>
      <c r="D93" s="155"/>
      <c r="E93" s="155"/>
      <c r="F93" s="156" t="s">
        <v>89</v>
      </c>
      <c r="G93" s="157"/>
      <c r="H93" s="157"/>
      <c r="I93" s="158"/>
    </row>
    <row r="94" spans="1:9" ht="12.75" customHeight="1" x14ac:dyDescent="0.2">
      <c r="A94" s="154" t="s">
        <v>40</v>
      </c>
      <c r="B94" s="155"/>
      <c r="C94" s="155"/>
      <c r="D94" s="155"/>
      <c r="E94" s="155"/>
      <c r="F94" s="156" t="s">
        <v>28</v>
      </c>
      <c r="G94" s="157"/>
      <c r="H94" s="157"/>
      <c r="I94" s="158"/>
    </row>
    <row r="95" spans="1:9" ht="12.75" customHeight="1" x14ac:dyDescent="0.2">
      <c r="A95" s="103" t="s">
        <v>70</v>
      </c>
      <c r="B95" s="103"/>
      <c r="C95" s="103"/>
      <c r="D95" s="103"/>
      <c r="E95" s="103"/>
      <c r="F95" s="103"/>
      <c r="G95" s="103"/>
      <c r="H95" s="103"/>
      <c r="I95" s="103"/>
    </row>
    <row r="96" spans="1:9" customFormat="1" ht="49.5" customHeight="1" x14ac:dyDescent="0.2">
      <c r="A96" s="142" t="s">
        <v>41</v>
      </c>
      <c r="B96" s="143"/>
      <c r="C96" s="143"/>
      <c r="D96" s="143"/>
      <c r="E96" s="144"/>
      <c r="F96" s="160" t="s">
        <v>110</v>
      </c>
      <c r="G96" s="161"/>
      <c r="H96" s="161"/>
      <c r="I96" s="162"/>
    </row>
    <row r="97" spans="1:9" x14ac:dyDescent="0.2">
      <c r="A97" s="145"/>
      <c r="B97" s="146"/>
      <c r="C97" s="146"/>
      <c r="D97" s="146"/>
      <c r="E97" s="147"/>
      <c r="F97" s="163"/>
      <c r="G97" s="164"/>
      <c r="H97" s="164"/>
      <c r="I97" s="165"/>
    </row>
    <row r="98" spans="1:9" x14ac:dyDescent="0.2">
      <c r="A98" s="145"/>
      <c r="B98" s="146"/>
      <c r="C98" s="146"/>
      <c r="D98" s="146"/>
      <c r="E98" s="147"/>
      <c r="F98" s="163"/>
      <c r="G98" s="164"/>
      <c r="H98" s="164"/>
      <c r="I98" s="165"/>
    </row>
    <row r="99" spans="1:9" x14ac:dyDescent="0.2">
      <c r="A99" s="148"/>
      <c r="B99" s="149"/>
      <c r="C99" s="149"/>
      <c r="D99" s="149"/>
      <c r="E99" s="150"/>
      <c r="F99" s="166"/>
      <c r="G99" s="167"/>
      <c r="H99" s="167"/>
      <c r="I99" s="168"/>
    </row>
    <row r="100" spans="1:9" x14ac:dyDescent="0.2">
      <c r="A100" s="103" t="s">
        <v>68</v>
      </c>
      <c r="B100" s="103"/>
      <c r="C100" s="103"/>
      <c r="D100" s="103"/>
      <c r="E100" s="103"/>
      <c r="F100" s="103"/>
      <c r="G100" s="103"/>
      <c r="H100" s="103"/>
      <c r="I100" s="103"/>
    </row>
    <row r="101" spans="1:9" x14ac:dyDescent="0.2">
      <c r="A101" s="169" t="s">
        <v>44</v>
      </c>
      <c r="B101" s="170"/>
      <c r="C101" s="170"/>
      <c r="D101" s="170"/>
      <c r="E101" s="171"/>
      <c r="F101" s="154" t="s">
        <v>32</v>
      </c>
      <c r="G101" s="155"/>
      <c r="H101" s="155"/>
      <c r="I101" s="159"/>
    </row>
    <row r="102" spans="1:9" x14ac:dyDescent="0.2">
      <c r="A102" s="169" t="s">
        <v>45</v>
      </c>
      <c r="B102" s="170"/>
      <c r="C102" s="170"/>
      <c r="D102" s="170"/>
      <c r="E102" s="171"/>
      <c r="F102" s="154" t="s">
        <v>43</v>
      </c>
      <c r="G102" s="155"/>
      <c r="H102" s="155"/>
      <c r="I102" s="159"/>
    </row>
    <row r="103" spans="1:9" x14ac:dyDescent="0.2">
      <c r="A103" s="169" t="s">
        <v>46</v>
      </c>
      <c r="B103" s="170"/>
      <c r="C103" s="170"/>
      <c r="D103" s="170"/>
      <c r="E103" s="171"/>
      <c r="F103" s="187" t="s">
        <v>47</v>
      </c>
      <c r="G103" s="188"/>
      <c r="H103" s="188"/>
      <c r="I103" s="189"/>
    </row>
    <row r="104" spans="1:9" x14ac:dyDescent="0.2">
      <c r="A104" s="169" t="s">
        <v>48</v>
      </c>
      <c r="B104" s="170"/>
      <c r="C104" s="170"/>
      <c r="D104" s="170"/>
      <c r="E104" s="171"/>
      <c r="F104" s="154" t="s">
        <v>49</v>
      </c>
      <c r="G104" s="155"/>
      <c r="H104" s="155"/>
      <c r="I104" s="159"/>
    </row>
    <row r="105" spans="1:9" x14ac:dyDescent="0.2">
      <c r="A105" s="177" t="s">
        <v>73</v>
      </c>
      <c r="B105" s="178"/>
      <c r="C105" s="178"/>
      <c r="D105" s="178"/>
      <c r="E105" s="178"/>
      <c r="F105" s="178"/>
      <c r="G105" s="155" t="s">
        <v>74</v>
      </c>
      <c r="H105" s="179"/>
      <c r="I105" s="180"/>
    </row>
    <row r="106" spans="1:9" x14ac:dyDescent="0.2">
      <c r="A106" s="177" t="s">
        <v>50</v>
      </c>
      <c r="B106" s="178"/>
      <c r="C106" s="178"/>
      <c r="D106" s="178"/>
      <c r="E106" s="178"/>
      <c r="F106" s="178"/>
      <c r="G106" s="155" t="s">
        <v>51</v>
      </c>
      <c r="H106" s="179"/>
      <c r="I106" s="180"/>
    </row>
    <row r="107" spans="1:9" x14ac:dyDescent="0.2">
      <c r="A107" s="181" t="s">
        <v>24</v>
      </c>
      <c r="B107" s="182"/>
      <c r="C107" s="182"/>
      <c r="D107" s="182"/>
      <c r="E107" s="182"/>
      <c r="F107" s="182"/>
      <c r="G107" s="182"/>
      <c r="H107" s="182"/>
      <c r="I107" s="183"/>
    </row>
    <row r="108" spans="1:9" x14ac:dyDescent="0.2">
      <c r="A108" s="184"/>
      <c r="B108" s="185"/>
      <c r="C108" s="185"/>
      <c r="D108" s="185"/>
      <c r="E108" s="185"/>
      <c r="F108" s="185"/>
      <c r="G108" s="185"/>
      <c r="H108" s="185"/>
      <c r="I108" s="186"/>
    </row>
    <row r="109" spans="1:9" x14ac:dyDescent="0.2">
      <c r="A109" s="122" t="s">
        <v>72</v>
      </c>
      <c r="B109" s="123"/>
      <c r="C109" s="123"/>
      <c r="D109" s="123"/>
      <c r="E109" s="123"/>
      <c r="F109" s="123"/>
      <c r="G109" s="123"/>
      <c r="H109" s="123"/>
      <c r="I109" s="124"/>
    </row>
    <row r="110" spans="1:9" x14ac:dyDescent="0.2">
      <c r="A110" s="122" t="s">
        <v>71</v>
      </c>
      <c r="B110" s="123"/>
      <c r="C110" s="123"/>
      <c r="D110" s="123"/>
      <c r="E110" s="123"/>
      <c r="F110" s="123"/>
      <c r="G110" s="123"/>
      <c r="H110" s="123"/>
      <c r="I110" s="124"/>
    </row>
    <row r="111" spans="1:9" ht="53.25" customHeight="1" x14ac:dyDescent="0.2">
      <c r="A111" s="122" t="s">
        <v>79</v>
      </c>
      <c r="B111" s="123"/>
      <c r="C111" s="123"/>
      <c r="D111" s="123"/>
      <c r="E111" s="123"/>
      <c r="F111" s="123"/>
      <c r="G111" s="123"/>
      <c r="H111" s="123"/>
      <c r="I111" s="124"/>
    </row>
  </sheetData>
  <mergeCells count="181">
    <mergeCell ref="A106:F106"/>
    <mergeCell ref="G106:I106"/>
    <mergeCell ref="A107:I107"/>
    <mergeCell ref="A108:I108"/>
    <mergeCell ref="A109:I109"/>
    <mergeCell ref="A110:I110"/>
    <mergeCell ref="A111:I111"/>
    <mergeCell ref="A102:E102"/>
    <mergeCell ref="F102:I102"/>
    <mergeCell ref="A103:E103"/>
    <mergeCell ref="F103:I103"/>
    <mergeCell ref="A104:E104"/>
    <mergeCell ref="F104:I104"/>
    <mergeCell ref="A105:F105"/>
    <mergeCell ref="G105:I105"/>
    <mergeCell ref="A100:I100"/>
    <mergeCell ref="A101:E101"/>
    <mergeCell ref="F101:I101"/>
    <mergeCell ref="A88:I88"/>
    <mergeCell ref="A81:C81"/>
    <mergeCell ref="D81:E81"/>
    <mergeCell ref="F81:G81"/>
    <mergeCell ref="A82:C82"/>
    <mergeCell ref="D82:E82"/>
    <mergeCell ref="F82:G82"/>
    <mergeCell ref="A83:I83"/>
    <mergeCell ref="A84:E84"/>
    <mergeCell ref="F84:I84"/>
    <mergeCell ref="A85:E85"/>
    <mergeCell ref="A87:E87"/>
    <mergeCell ref="F87:I87"/>
    <mergeCell ref="D78:E78"/>
    <mergeCell ref="F78:G78"/>
    <mergeCell ref="A96:E99"/>
    <mergeCell ref="A95:I95"/>
    <mergeCell ref="A89:I89"/>
    <mergeCell ref="A90:I90"/>
    <mergeCell ref="A91:E91"/>
    <mergeCell ref="F91:I91"/>
    <mergeCell ref="A92:E92"/>
    <mergeCell ref="F92:I92"/>
    <mergeCell ref="A93:E93"/>
    <mergeCell ref="F93:I93"/>
    <mergeCell ref="A94:E94"/>
    <mergeCell ref="F94:I94"/>
    <mergeCell ref="F85:I85"/>
    <mergeCell ref="A86:E86"/>
    <mergeCell ref="F86:I86"/>
    <mergeCell ref="A79:C79"/>
    <mergeCell ref="D79:E79"/>
    <mergeCell ref="F79:G79"/>
    <mergeCell ref="A80:C80"/>
    <mergeCell ref="D80:E80"/>
    <mergeCell ref="F80:G80"/>
    <mergeCell ref="F96:I99"/>
    <mergeCell ref="A55:E55"/>
    <mergeCell ref="F55:G55"/>
    <mergeCell ref="A56:E56"/>
    <mergeCell ref="F56:G56"/>
    <mergeCell ref="A57:E57"/>
    <mergeCell ref="F57:G57"/>
    <mergeCell ref="A53:E53"/>
    <mergeCell ref="F76:G76"/>
    <mergeCell ref="A77:C77"/>
    <mergeCell ref="D77:E77"/>
    <mergeCell ref="F77:G77"/>
    <mergeCell ref="A74:I74"/>
    <mergeCell ref="A75:C75"/>
    <mergeCell ref="A58:E58"/>
    <mergeCell ref="F58:G58"/>
    <mergeCell ref="A59:E59"/>
    <mergeCell ref="F59:G59"/>
    <mergeCell ref="A60:I60"/>
    <mergeCell ref="A61:E61"/>
    <mergeCell ref="F61:H61"/>
    <mergeCell ref="A62:E62"/>
    <mergeCell ref="F62:H62"/>
    <mergeCell ref="A66:E66"/>
    <mergeCell ref="F66:H66"/>
    <mergeCell ref="A67:E67"/>
    <mergeCell ref="A68:E68"/>
    <mergeCell ref="A69:E69"/>
    <mergeCell ref="F69:G69"/>
    <mergeCell ref="F67:G67"/>
    <mergeCell ref="F68:G68"/>
    <mergeCell ref="F73:G73"/>
    <mergeCell ref="F75:G75"/>
    <mergeCell ref="A76:C76"/>
    <mergeCell ref="D76:E76"/>
    <mergeCell ref="A78:C78"/>
    <mergeCell ref="D75:E75"/>
    <mergeCell ref="F50:G50"/>
    <mergeCell ref="A50:B50"/>
    <mergeCell ref="A51:I51"/>
    <mergeCell ref="A48:B48"/>
    <mergeCell ref="A49:B49"/>
    <mergeCell ref="A52:E52"/>
    <mergeCell ref="F49:G49"/>
    <mergeCell ref="F48:G48"/>
    <mergeCell ref="F52:G52"/>
    <mergeCell ref="A63:E63"/>
    <mergeCell ref="F63:H63"/>
    <mergeCell ref="A64:I64"/>
    <mergeCell ref="A65:I65"/>
    <mergeCell ref="A72:E72"/>
    <mergeCell ref="A73:E73"/>
    <mergeCell ref="A70:E70"/>
    <mergeCell ref="A71:E71"/>
    <mergeCell ref="F70:G70"/>
    <mergeCell ref="F71:G71"/>
    <mergeCell ref="F72:G72"/>
    <mergeCell ref="F53:G53"/>
    <mergeCell ref="A54:E54"/>
    <mergeCell ref="F54:G54"/>
    <mergeCell ref="F47:G47"/>
    <mergeCell ref="A47:B47"/>
    <mergeCell ref="A40:B40"/>
    <mergeCell ref="A41:B41"/>
    <mergeCell ref="A44:I44"/>
    <mergeCell ref="A46:B46"/>
    <mergeCell ref="F46:G46"/>
    <mergeCell ref="A43:I43"/>
    <mergeCell ref="A45:E45"/>
    <mergeCell ref="F45:G45"/>
    <mergeCell ref="A32:I32"/>
    <mergeCell ref="A33:I33"/>
    <mergeCell ref="A34:I34"/>
    <mergeCell ref="A42:B42"/>
    <mergeCell ref="A35:E35"/>
    <mergeCell ref="A36:B36"/>
    <mergeCell ref="F35:H35"/>
    <mergeCell ref="F36:H36"/>
    <mergeCell ref="A37:B37"/>
    <mergeCell ref="A38:B38"/>
    <mergeCell ref="A39:B39"/>
    <mergeCell ref="A28:B28"/>
    <mergeCell ref="A29:B29"/>
    <mergeCell ref="A31:B31"/>
    <mergeCell ref="A30:B30"/>
    <mergeCell ref="A23:I23"/>
    <mergeCell ref="A24:E24"/>
    <mergeCell ref="A27:B27"/>
    <mergeCell ref="A25:B25"/>
    <mergeCell ref="A26:B26"/>
    <mergeCell ref="F25:H25"/>
    <mergeCell ref="A17:C17"/>
    <mergeCell ref="D17:E17"/>
    <mergeCell ref="F17:G17"/>
    <mergeCell ref="D20:E20"/>
    <mergeCell ref="F20:G20"/>
    <mergeCell ref="A21:C21"/>
    <mergeCell ref="D21:E21"/>
    <mergeCell ref="F21:G21"/>
    <mergeCell ref="A22:I22"/>
    <mergeCell ref="A19:C19"/>
    <mergeCell ref="D19:E19"/>
    <mergeCell ref="F19:G19"/>
    <mergeCell ref="A1:D5"/>
    <mergeCell ref="E1:I5"/>
    <mergeCell ref="A6:I6"/>
    <mergeCell ref="A7:I7"/>
    <mergeCell ref="A15:C15"/>
    <mergeCell ref="D15:E15"/>
    <mergeCell ref="F15:G15"/>
    <mergeCell ref="F24:H24"/>
    <mergeCell ref="A16:C16"/>
    <mergeCell ref="D16:E16"/>
    <mergeCell ref="F16:G16"/>
    <mergeCell ref="A8:I8"/>
    <mergeCell ref="A9:I9"/>
    <mergeCell ref="A12:I12"/>
    <mergeCell ref="A13:I13"/>
    <mergeCell ref="F14:G14"/>
    <mergeCell ref="A14:C14"/>
    <mergeCell ref="D14:E14"/>
    <mergeCell ref="A10:I10"/>
    <mergeCell ref="A11:I11"/>
    <mergeCell ref="A18:C18"/>
    <mergeCell ref="D18:E18"/>
    <mergeCell ref="F18:G18"/>
    <mergeCell ref="A20:C20"/>
  </mergeCells>
  <phoneticPr fontId="2" type="noConversion"/>
  <pageMargins left="0.39370078740157483" right="0.19685039370078741" top="0.39370078740157483" bottom="0.39370078740157483" header="0.51181102362204722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Астана</vt:lpstr>
      <vt:lpstr>Алматы</vt:lpstr>
      <vt:lpstr>Кульсары</vt:lpstr>
      <vt:lpstr>Атырау</vt:lpstr>
      <vt:lpstr>Актау, Жанаозен</vt:lpstr>
      <vt:lpstr>Актобе</vt:lpstr>
      <vt:lpstr>Уральск, Аксай</vt:lpstr>
      <vt:lpstr>Петропавловск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admin</cp:lastModifiedBy>
  <cp:lastPrinted>2018-01-05T09:30:53Z</cp:lastPrinted>
  <dcterms:created xsi:type="dcterms:W3CDTF">2006-07-21T03:27:29Z</dcterms:created>
  <dcterms:modified xsi:type="dcterms:W3CDTF">2018-04-25T05:49:31Z</dcterms:modified>
</cp:coreProperties>
</file>